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Analysis Division\MPP Public Report\August\"/>
    </mc:Choice>
  </mc:AlternateContent>
  <xr:revisionPtr revIDLastSave="0" documentId="13_ncr:1_{93287AE2-4F4E-4335-A3DF-AD0ED00B53BF}" xr6:coauthVersionLast="47" xr6:coauthVersionMax="47" xr10:uidLastSave="{00000000-0000-0000-0000-000000000000}"/>
  <bookViews>
    <workbookView xWindow="-108" yWindow="-108" windowWidth="23256" windowHeight="12576" xr2:uid="{CC9B5188-9647-4F82-8B02-6B314AD3D0B6}"/>
  </bookViews>
  <sheets>
    <sheet name="Table 1 Event Count" sheetId="1" r:id="rId1"/>
    <sheet name="Table A1 Initial Enroll Part 1" sheetId="2" r:id="rId2"/>
    <sheet name="Table A1 Initial Enroll Part 2" sheetId="3" r:id="rId3"/>
    <sheet name="Table A2 Re-entries Part 1" sheetId="4" r:id="rId4"/>
    <sheet name="Table A2 Re-entries Part 2" sheetId="5" r:id="rId5"/>
    <sheet name="Table A3 Re-encounters" sheetId="6" r:id="rId6"/>
    <sheet name="Table A4 EOIR Court Hearings" sheetId="7" r:id="rId7"/>
    <sheet name="Table A5 Disenrollment Reason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7" l="1"/>
  <c r="I29" i="7"/>
  <c r="I28" i="7"/>
  <c r="I27" i="7"/>
  <c r="I26" i="7"/>
  <c r="I25" i="7"/>
  <c r="I24" i="7"/>
  <c r="I23" i="7"/>
  <c r="I22" i="7"/>
  <c r="I21" i="7"/>
  <c r="H20" i="7"/>
  <c r="G20" i="7"/>
  <c r="F20" i="7"/>
  <c r="E20" i="7"/>
  <c r="D20" i="7"/>
  <c r="I20" i="7" s="1"/>
  <c r="C20" i="7"/>
  <c r="B20" i="7"/>
  <c r="I18" i="7"/>
  <c r="I17" i="7"/>
  <c r="I16" i="7"/>
  <c r="I15" i="7"/>
  <c r="I14" i="7" s="1"/>
  <c r="H14" i="7"/>
  <c r="G14" i="7"/>
  <c r="F14" i="7"/>
  <c r="E14" i="7"/>
  <c r="D14" i="7"/>
  <c r="C14" i="7"/>
  <c r="B14" i="7"/>
  <c r="I12" i="7"/>
  <c r="I11" i="7"/>
  <c r="I10" i="7"/>
  <c r="I9" i="7"/>
  <c r="I8" i="7"/>
  <c r="I5" i="7" s="1"/>
  <c r="I7" i="7"/>
  <c r="I6" i="7"/>
  <c r="H5" i="7"/>
  <c r="G5" i="7"/>
  <c r="F5" i="7"/>
  <c r="E5" i="7"/>
  <c r="D5" i="7"/>
  <c r="C5" i="7"/>
  <c r="B5" i="7"/>
  <c r="I3" i="7"/>
  <c r="J35" i="6"/>
  <c r="J34" i="6"/>
  <c r="J33" i="6"/>
  <c r="J32" i="6"/>
  <c r="J31" i="6"/>
  <c r="J30" i="6"/>
  <c r="J29" i="6"/>
  <c r="J28" i="6"/>
  <c r="J26" i="6"/>
  <c r="J25" i="6"/>
  <c r="J24" i="6"/>
  <c r="J23" i="6"/>
  <c r="J22" i="6"/>
  <c r="J21" i="6"/>
  <c r="I20" i="6"/>
  <c r="H20" i="6"/>
  <c r="G20" i="6"/>
  <c r="F20" i="6"/>
  <c r="E20" i="6"/>
  <c r="D20" i="6"/>
  <c r="C20" i="6"/>
  <c r="B20" i="6"/>
  <c r="J20" i="6" s="1"/>
  <c r="B7" i="6"/>
  <c r="B3" i="6"/>
  <c r="J63" i="5"/>
  <c r="I60" i="5"/>
  <c r="H60" i="5"/>
  <c r="G60" i="5"/>
  <c r="F60" i="5"/>
  <c r="E60" i="5"/>
  <c r="D60" i="5"/>
  <c r="C60" i="5"/>
  <c r="B60" i="5"/>
  <c r="J60" i="5" s="1"/>
  <c r="J59" i="5"/>
  <c r="I56" i="5"/>
  <c r="H56" i="5"/>
  <c r="G56" i="5"/>
  <c r="F56" i="5"/>
  <c r="E56" i="5"/>
  <c r="D56" i="5"/>
  <c r="C56" i="5"/>
  <c r="B56" i="5"/>
  <c r="J56" i="5" s="1"/>
  <c r="J55" i="5"/>
  <c r="I52" i="5"/>
  <c r="H52" i="5"/>
  <c r="G52" i="5"/>
  <c r="F52" i="5"/>
  <c r="E52" i="5"/>
  <c r="D52" i="5"/>
  <c r="D47" i="5" s="1"/>
  <c r="C52" i="5"/>
  <c r="B52" i="5"/>
  <c r="J52" i="5" s="1"/>
  <c r="J51" i="5"/>
  <c r="I48" i="5"/>
  <c r="H48" i="5"/>
  <c r="G48" i="5"/>
  <c r="G47" i="5" s="1"/>
  <c r="F48" i="5"/>
  <c r="F47" i="5" s="1"/>
  <c r="E48" i="5"/>
  <c r="E47" i="5" s="1"/>
  <c r="D48" i="5"/>
  <c r="C48" i="5"/>
  <c r="C47" i="5" s="1"/>
  <c r="B48" i="5"/>
  <c r="J48" i="5" s="1"/>
  <c r="I47" i="5"/>
  <c r="H47" i="5"/>
  <c r="J45" i="5"/>
  <c r="J44" i="5"/>
  <c r="J43" i="5"/>
  <c r="J42" i="5"/>
  <c r="J41" i="5"/>
  <c r="I40" i="5"/>
  <c r="H40" i="5"/>
  <c r="G40" i="5"/>
  <c r="F40" i="5"/>
  <c r="E40" i="5"/>
  <c r="E27" i="5" s="1"/>
  <c r="D40" i="5"/>
  <c r="C40" i="5"/>
  <c r="B40" i="5"/>
  <c r="I34" i="5"/>
  <c r="H34" i="5"/>
  <c r="G34" i="5"/>
  <c r="F34" i="5"/>
  <c r="E34" i="5"/>
  <c r="D34" i="5"/>
  <c r="C34" i="5"/>
  <c r="B34" i="5"/>
  <c r="J34" i="5" s="1"/>
  <c r="I28" i="5"/>
  <c r="H28" i="5"/>
  <c r="H27" i="5" s="1"/>
  <c r="G28" i="5"/>
  <c r="G27" i="5" s="1"/>
  <c r="F28" i="5"/>
  <c r="F27" i="5" s="1"/>
  <c r="E28" i="5"/>
  <c r="D28" i="5"/>
  <c r="D27" i="5" s="1"/>
  <c r="C28" i="5"/>
  <c r="B28" i="5"/>
  <c r="J28" i="5" s="1"/>
  <c r="I27" i="5"/>
  <c r="C27" i="5"/>
  <c r="B27" i="5"/>
  <c r="J23" i="5"/>
  <c r="J22" i="5"/>
  <c r="J21" i="5"/>
  <c r="J20" i="5"/>
  <c r="I19" i="5"/>
  <c r="H19" i="5"/>
  <c r="G19" i="5"/>
  <c r="F19" i="5"/>
  <c r="F3" i="5" s="1"/>
  <c r="E19" i="5"/>
  <c r="D19" i="5"/>
  <c r="C19" i="5"/>
  <c r="B19" i="5"/>
  <c r="J19" i="5" s="1"/>
  <c r="J18" i="5"/>
  <c r="J17" i="5"/>
  <c r="J16" i="5"/>
  <c r="J15" i="5"/>
  <c r="I14" i="5"/>
  <c r="H14" i="5"/>
  <c r="G14" i="5"/>
  <c r="F14" i="5"/>
  <c r="E14" i="5"/>
  <c r="D14" i="5"/>
  <c r="C14" i="5"/>
  <c r="B14" i="5"/>
  <c r="J14" i="5" s="1"/>
  <c r="J13" i="5"/>
  <c r="J12" i="5"/>
  <c r="J11" i="5"/>
  <c r="J10" i="5"/>
  <c r="I9" i="5"/>
  <c r="H9" i="5"/>
  <c r="H3" i="5" s="1"/>
  <c r="G9" i="5"/>
  <c r="G3" i="5" s="1"/>
  <c r="F9" i="5"/>
  <c r="E9" i="5"/>
  <c r="D9" i="5"/>
  <c r="C9" i="5"/>
  <c r="B9" i="5"/>
  <c r="B3" i="5" s="1"/>
  <c r="J8" i="5"/>
  <c r="J7" i="5"/>
  <c r="J6" i="5"/>
  <c r="J5" i="5"/>
  <c r="I4" i="5"/>
  <c r="I3" i="5" s="1"/>
  <c r="H4" i="5"/>
  <c r="G4" i="5"/>
  <c r="F4" i="5"/>
  <c r="E4" i="5"/>
  <c r="E3" i="5" s="1"/>
  <c r="D4" i="5"/>
  <c r="D3" i="5" s="1"/>
  <c r="C4" i="5"/>
  <c r="C3" i="5" s="1"/>
  <c r="B4" i="5"/>
  <c r="J4" i="5" s="1"/>
  <c r="J66" i="4"/>
  <c r="J65" i="4"/>
  <c r="J64" i="4"/>
  <c r="I63" i="4"/>
  <c r="H63" i="4"/>
  <c r="G63" i="4"/>
  <c r="F63" i="4"/>
  <c r="F56" i="4" s="1"/>
  <c r="E63" i="4"/>
  <c r="D63" i="4"/>
  <c r="C63" i="4"/>
  <c r="B63" i="4"/>
  <c r="J63" i="4" s="1"/>
  <c r="J62" i="4"/>
  <c r="J61" i="4"/>
  <c r="I60" i="4"/>
  <c r="J60" i="4" s="1"/>
  <c r="H60" i="4"/>
  <c r="G60" i="4"/>
  <c r="F60" i="4"/>
  <c r="E60" i="4"/>
  <c r="D60" i="4"/>
  <c r="C60" i="4"/>
  <c r="B60" i="4"/>
  <c r="J59" i="4"/>
  <c r="J58" i="4"/>
  <c r="I57" i="4"/>
  <c r="H57" i="4"/>
  <c r="G57" i="4"/>
  <c r="G56" i="4" s="1"/>
  <c r="F57" i="4"/>
  <c r="E57" i="4"/>
  <c r="D57" i="4"/>
  <c r="D56" i="4" s="1"/>
  <c r="C57" i="4"/>
  <c r="B57" i="4"/>
  <c r="J57" i="4" s="1"/>
  <c r="H56" i="4"/>
  <c r="E56" i="4"/>
  <c r="C56" i="4"/>
  <c r="J48" i="4"/>
  <c r="J47" i="4"/>
  <c r="I47" i="4"/>
  <c r="H47" i="4"/>
  <c r="G47" i="4"/>
  <c r="F47" i="4"/>
  <c r="E47" i="4"/>
  <c r="D47" i="4"/>
  <c r="C47" i="4"/>
  <c r="B47" i="4"/>
  <c r="I37" i="4"/>
  <c r="H37" i="4"/>
  <c r="G37" i="4"/>
  <c r="F37" i="4"/>
  <c r="E37" i="4"/>
  <c r="D37" i="4"/>
  <c r="C37" i="4"/>
  <c r="B37" i="4"/>
  <c r="J37" i="4" s="1"/>
  <c r="J35" i="4"/>
  <c r="J34" i="4"/>
  <c r="I33" i="4"/>
  <c r="H33" i="4"/>
  <c r="G33" i="4"/>
  <c r="F33" i="4"/>
  <c r="E33" i="4"/>
  <c r="D33" i="4"/>
  <c r="C33" i="4"/>
  <c r="B33" i="4"/>
  <c r="J33" i="4" s="1"/>
  <c r="I25" i="4"/>
  <c r="H25" i="4"/>
  <c r="G25" i="4"/>
  <c r="F25" i="4"/>
  <c r="E25" i="4"/>
  <c r="J25" i="4" s="1"/>
  <c r="I18" i="4"/>
  <c r="I3" i="4" s="1"/>
  <c r="H18" i="4"/>
  <c r="G18" i="4"/>
  <c r="F18" i="4"/>
  <c r="E18" i="4"/>
  <c r="J14" i="4"/>
  <c r="I11" i="4"/>
  <c r="H11" i="4"/>
  <c r="G11" i="4"/>
  <c r="F11" i="4"/>
  <c r="E11" i="4"/>
  <c r="J11" i="4" s="1"/>
  <c r="I4" i="4"/>
  <c r="H4" i="4"/>
  <c r="H3" i="4" s="1"/>
  <c r="G4" i="4"/>
  <c r="G3" i="4" s="1"/>
  <c r="F4" i="4"/>
  <c r="J4" i="4" s="1"/>
  <c r="E4" i="4"/>
  <c r="E3" i="4"/>
  <c r="D3" i="4"/>
  <c r="C3" i="4"/>
  <c r="B3" i="4"/>
  <c r="J63" i="3"/>
  <c r="J62" i="3"/>
  <c r="J61" i="3"/>
  <c r="I60" i="3"/>
  <c r="H60" i="3"/>
  <c r="G60" i="3"/>
  <c r="F60" i="3"/>
  <c r="E60" i="3"/>
  <c r="D60" i="3"/>
  <c r="C60" i="3"/>
  <c r="B60" i="3"/>
  <c r="J60" i="3" s="1"/>
  <c r="J59" i="3"/>
  <c r="J58" i="3"/>
  <c r="J57" i="3"/>
  <c r="I56" i="3"/>
  <c r="H56" i="3"/>
  <c r="G56" i="3"/>
  <c r="F56" i="3"/>
  <c r="E56" i="3"/>
  <c r="D56" i="3"/>
  <c r="C56" i="3"/>
  <c r="B56" i="3"/>
  <c r="J56" i="3" s="1"/>
  <c r="J55" i="3"/>
  <c r="J54" i="3"/>
  <c r="J53" i="3"/>
  <c r="I52" i="3"/>
  <c r="I47" i="3" s="1"/>
  <c r="H52" i="3"/>
  <c r="H47" i="3" s="1"/>
  <c r="G52" i="3"/>
  <c r="F52" i="3"/>
  <c r="E52" i="3"/>
  <c r="D52" i="3"/>
  <c r="C52" i="3"/>
  <c r="B52" i="3"/>
  <c r="J52" i="3" s="1"/>
  <c r="J51" i="3"/>
  <c r="J50" i="3"/>
  <c r="J49" i="3"/>
  <c r="I48" i="3"/>
  <c r="H48" i="3"/>
  <c r="G48" i="3"/>
  <c r="F48" i="3"/>
  <c r="F47" i="3" s="1"/>
  <c r="E48" i="3"/>
  <c r="D48" i="3"/>
  <c r="D47" i="3" s="1"/>
  <c r="C48" i="3"/>
  <c r="B48" i="3"/>
  <c r="B47" i="3" s="1"/>
  <c r="G47" i="3"/>
  <c r="E47" i="3"/>
  <c r="C47" i="3"/>
  <c r="J45" i="3"/>
  <c r="J44" i="3"/>
  <c r="J43" i="3"/>
  <c r="J42" i="3"/>
  <c r="J41" i="3"/>
  <c r="I40" i="3"/>
  <c r="H40" i="3"/>
  <c r="G40" i="3"/>
  <c r="E40" i="3"/>
  <c r="D40" i="3"/>
  <c r="C40" i="3"/>
  <c r="B40" i="3"/>
  <c r="J40" i="3" s="1"/>
  <c r="J39" i="3"/>
  <c r="J38" i="3"/>
  <c r="J37" i="3"/>
  <c r="J36" i="3"/>
  <c r="J35" i="3"/>
  <c r="I34" i="3"/>
  <c r="H34" i="3"/>
  <c r="G34" i="3"/>
  <c r="F34" i="3"/>
  <c r="E34" i="3"/>
  <c r="D34" i="3"/>
  <c r="C34" i="3"/>
  <c r="B34" i="3"/>
  <c r="B27" i="3" s="1"/>
  <c r="J27" i="3" s="1"/>
  <c r="J33" i="3"/>
  <c r="J32" i="3"/>
  <c r="J31" i="3"/>
  <c r="J30" i="3"/>
  <c r="J29" i="3"/>
  <c r="I28" i="3"/>
  <c r="H28" i="3"/>
  <c r="H27" i="3" s="1"/>
  <c r="G28" i="3"/>
  <c r="F28" i="3"/>
  <c r="F27" i="3" s="1"/>
  <c r="E28" i="3"/>
  <c r="D28" i="3"/>
  <c r="D27" i="3" s="1"/>
  <c r="C28" i="3"/>
  <c r="B28" i="3"/>
  <c r="J28" i="3" s="1"/>
  <c r="I27" i="3"/>
  <c r="G27" i="3"/>
  <c r="E27" i="3"/>
  <c r="C27" i="3"/>
  <c r="J25" i="3"/>
  <c r="J23" i="3"/>
  <c r="J22" i="3"/>
  <c r="J21" i="3"/>
  <c r="J20" i="3"/>
  <c r="I19" i="3"/>
  <c r="H19" i="3"/>
  <c r="G19" i="3"/>
  <c r="F19" i="3"/>
  <c r="E19" i="3"/>
  <c r="D19" i="3"/>
  <c r="C19" i="3"/>
  <c r="B19" i="3"/>
  <c r="J19" i="3" s="1"/>
  <c r="J18" i="3"/>
  <c r="J17" i="3"/>
  <c r="J16" i="3"/>
  <c r="J15" i="3"/>
  <c r="I14" i="3"/>
  <c r="H14" i="3"/>
  <c r="H3" i="3" s="1"/>
  <c r="G14" i="3"/>
  <c r="F14" i="3"/>
  <c r="E14" i="3"/>
  <c r="D14" i="3"/>
  <c r="C14" i="3"/>
  <c r="B14" i="3"/>
  <c r="J14" i="3" s="1"/>
  <c r="J13" i="3"/>
  <c r="J12" i="3"/>
  <c r="J11" i="3"/>
  <c r="J10" i="3"/>
  <c r="I9" i="3"/>
  <c r="I3" i="3" s="1"/>
  <c r="H9" i="3"/>
  <c r="G9" i="3"/>
  <c r="G3" i="3" s="1"/>
  <c r="F9" i="3"/>
  <c r="E9" i="3"/>
  <c r="D9" i="3"/>
  <c r="C9" i="3"/>
  <c r="B9" i="3"/>
  <c r="J9" i="3" s="1"/>
  <c r="J8" i="3"/>
  <c r="J7" i="3"/>
  <c r="J6" i="3"/>
  <c r="J5" i="3"/>
  <c r="I4" i="3"/>
  <c r="H4" i="3"/>
  <c r="G4" i="3"/>
  <c r="F4" i="3"/>
  <c r="F3" i="3" s="1"/>
  <c r="E4" i="3"/>
  <c r="D4" i="3"/>
  <c r="D3" i="3" s="1"/>
  <c r="C4" i="3"/>
  <c r="B4" i="3"/>
  <c r="B3" i="3" s="1"/>
  <c r="E3" i="3"/>
  <c r="C3" i="3"/>
  <c r="J51" i="2"/>
  <c r="J50" i="2"/>
  <c r="J49" i="2"/>
  <c r="G48" i="2"/>
  <c r="F48" i="2"/>
  <c r="E48" i="2"/>
  <c r="D48" i="2"/>
  <c r="D41" i="2" s="1"/>
  <c r="C48" i="2"/>
  <c r="B48" i="2"/>
  <c r="J48" i="2" s="1"/>
  <c r="J47" i="2"/>
  <c r="J46" i="2"/>
  <c r="H45" i="2"/>
  <c r="G45" i="2"/>
  <c r="F45" i="2"/>
  <c r="F41" i="2" s="1"/>
  <c r="E45" i="2"/>
  <c r="D45" i="2"/>
  <c r="C45" i="2"/>
  <c r="B45" i="2"/>
  <c r="J45" i="2" s="1"/>
  <c r="J44" i="2"/>
  <c r="J43" i="2"/>
  <c r="H42" i="2"/>
  <c r="H41" i="2" s="1"/>
  <c r="G42" i="2"/>
  <c r="F42" i="2"/>
  <c r="E42" i="2"/>
  <c r="D42" i="2"/>
  <c r="C42" i="2"/>
  <c r="B42" i="2"/>
  <c r="J42" i="2" s="1"/>
  <c r="I41" i="2"/>
  <c r="G41" i="2"/>
  <c r="E41" i="2"/>
  <c r="C41" i="2"/>
  <c r="J39" i="2"/>
  <c r="J38" i="2"/>
  <c r="I37" i="2"/>
  <c r="H37" i="2"/>
  <c r="G37" i="2"/>
  <c r="F37" i="2"/>
  <c r="E37" i="2"/>
  <c r="D37" i="2"/>
  <c r="C37" i="2"/>
  <c r="B37" i="2"/>
  <c r="J37" i="2" s="1"/>
  <c r="J35" i="2"/>
  <c r="J34" i="2"/>
  <c r="I33" i="2"/>
  <c r="H33" i="2"/>
  <c r="G33" i="2"/>
  <c r="F33" i="2"/>
  <c r="E33" i="2"/>
  <c r="D33" i="2"/>
  <c r="C33" i="2"/>
  <c r="B33" i="2"/>
  <c r="J33" i="2" s="1"/>
  <c r="J31" i="2"/>
  <c r="J30" i="2"/>
  <c r="J29" i="2"/>
  <c r="J28" i="2"/>
  <c r="J27" i="2"/>
  <c r="J25" i="2" s="1"/>
  <c r="J26" i="2"/>
  <c r="I25" i="2"/>
  <c r="H25" i="2"/>
  <c r="G25" i="2"/>
  <c r="F25" i="2"/>
  <c r="E25" i="2"/>
  <c r="D25" i="2"/>
  <c r="C25" i="2"/>
  <c r="B25" i="2"/>
  <c r="J24" i="2"/>
  <c r="J23" i="2"/>
  <c r="J22" i="2"/>
  <c r="J21" i="2"/>
  <c r="J20" i="2"/>
  <c r="J19" i="2"/>
  <c r="J18" i="2" s="1"/>
  <c r="I18" i="2"/>
  <c r="H18" i="2"/>
  <c r="H3" i="2" s="1"/>
  <c r="G18" i="2"/>
  <c r="G3" i="2" s="1"/>
  <c r="F18" i="2"/>
  <c r="E18" i="2"/>
  <c r="D18" i="2"/>
  <c r="C18" i="2"/>
  <c r="B18" i="2"/>
  <c r="J17" i="2"/>
  <c r="J16" i="2"/>
  <c r="J15" i="2"/>
  <c r="J14" i="2"/>
  <c r="J13" i="2"/>
  <c r="J11" i="2" s="1"/>
  <c r="J12" i="2"/>
  <c r="I11" i="2"/>
  <c r="H11" i="2"/>
  <c r="G11" i="2"/>
  <c r="F11" i="2"/>
  <c r="E11" i="2"/>
  <c r="D11" i="2"/>
  <c r="C11" i="2"/>
  <c r="B11" i="2"/>
  <c r="J10" i="2"/>
  <c r="J9" i="2"/>
  <c r="J8" i="2"/>
  <c r="J7" i="2"/>
  <c r="J6" i="2"/>
  <c r="J5" i="2"/>
  <c r="J4" i="2" s="1"/>
  <c r="I4" i="2"/>
  <c r="I3" i="2" s="1"/>
  <c r="H4" i="2"/>
  <c r="G4" i="2"/>
  <c r="F4" i="2"/>
  <c r="E4" i="2"/>
  <c r="E3" i="2" s="1"/>
  <c r="D4" i="2"/>
  <c r="C4" i="2"/>
  <c r="C3" i="2" s="1"/>
  <c r="B4" i="2"/>
  <c r="F3" i="2"/>
  <c r="D3" i="2"/>
  <c r="B3" i="2"/>
  <c r="J17" i="1"/>
  <c r="J16" i="1"/>
  <c r="J15" i="1"/>
  <c r="J14" i="1"/>
  <c r="I13" i="1"/>
  <c r="H13" i="1"/>
  <c r="G13" i="1"/>
  <c r="F13" i="1"/>
  <c r="E13" i="1"/>
  <c r="D13" i="1"/>
  <c r="C13" i="1"/>
  <c r="B13" i="1"/>
  <c r="J13" i="1" s="1"/>
  <c r="J12" i="1"/>
  <c r="J11" i="1"/>
  <c r="J10" i="1"/>
  <c r="J9" i="1"/>
  <c r="I8" i="1"/>
  <c r="H8" i="1"/>
  <c r="G8" i="1"/>
  <c r="F8" i="1"/>
  <c r="E8" i="1"/>
  <c r="D8" i="1"/>
  <c r="C8" i="1"/>
  <c r="B8" i="1"/>
  <c r="J8" i="1" s="1"/>
  <c r="J7" i="1"/>
  <c r="J6" i="1"/>
  <c r="J5" i="1"/>
  <c r="J4" i="1"/>
  <c r="J3" i="1"/>
  <c r="J27" i="5" l="1"/>
  <c r="J3" i="5"/>
  <c r="J9" i="5"/>
  <c r="B47" i="5"/>
  <c r="J47" i="5" s="1"/>
  <c r="J40" i="5"/>
  <c r="I56" i="4"/>
  <c r="B56" i="4"/>
  <c r="J56" i="4" s="1"/>
  <c r="J18" i="4"/>
  <c r="F3" i="4"/>
  <c r="J3" i="4" s="1"/>
  <c r="J47" i="3"/>
  <c r="J3" i="3"/>
  <c r="J4" i="3"/>
  <c r="J48" i="3"/>
  <c r="J34" i="3"/>
  <c r="B41" i="2"/>
  <c r="J41" i="2" s="1"/>
  <c r="J3" i="2"/>
</calcChain>
</file>

<file path=xl/sharedStrings.xml><?xml version="1.0" encoding="utf-8"?>
<sst xmlns="http://schemas.openxmlformats.org/spreadsheetml/2006/main" count="423" uniqueCount="150">
  <si>
    <t>December</t>
  </si>
  <si>
    <t>January</t>
  </si>
  <si>
    <t>February</t>
  </si>
  <si>
    <t>March</t>
  </si>
  <si>
    <t>April</t>
  </si>
  <si>
    <t>May</t>
  </si>
  <si>
    <t>Total</t>
  </si>
  <si>
    <t>Initial MPP Enrollments</t>
  </si>
  <si>
    <t>El Paso Sector</t>
  </si>
  <si>
    <t>San Diego Sector</t>
  </si>
  <si>
    <t>Rio Grande Valley Sector</t>
  </si>
  <si>
    <t>Laredo Sector</t>
  </si>
  <si>
    <t>Initial Enrollment: Disenrollments</t>
  </si>
  <si>
    <t>Source: DHS Office of Immigration Statistics analysis of CBP data.</t>
  </si>
  <si>
    <t>Table A1. Initial Enrollments by Enrollment Cohort</t>
  </si>
  <si>
    <t>December Cohort</t>
  </si>
  <si>
    <t>January Cohort</t>
  </si>
  <si>
    <t>February Cohort</t>
  </si>
  <si>
    <t>March Cohort</t>
  </si>
  <si>
    <t>April Cohort</t>
  </si>
  <si>
    <t xml:space="preserve">Initial Enrollments by Sector and Citizenship </t>
  </si>
  <si>
    <t>Colombia</t>
  </si>
  <si>
    <t>Cuba</t>
  </si>
  <si>
    <t>Dominican Republic</t>
  </si>
  <si>
    <t>Ecuador</t>
  </si>
  <si>
    <t>Guatemala</t>
  </si>
  <si>
    <t>Honduras</t>
  </si>
  <si>
    <t>Nicaragua</t>
  </si>
  <si>
    <t>Peru</t>
  </si>
  <si>
    <t>Venezuela</t>
  </si>
  <si>
    <t>Initial Enrollments by Sex</t>
  </si>
  <si>
    <t>Female</t>
  </si>
  <si>
    <t>Male</t>
  </si>
  <si>
    <t>Number of Fear Claims Received</t>
  </si>
  <si>
    <t>0 Fear claims per person</t>
  </si>
  <si>
    <t>1 Fear claim per person</t>
  </si>
  <si>
    <t>Positive Fear Findings</t>
  </si>
  <si>
    <t>Attorney or consultant present</t>
  </si>
  <si>
    <t>No attorney or consultant present</t>
  </si>
  <si>
    <t>Negative Fear Findings</t>
  </si>
  <si>
    <t>Case Closures</t>
  </si>
  <si>
    <t>Pending Completion</t>
  </si>
  <si>
    <t>Table A1. Initial Enrollments by Enrollment Cohort cont.</t>
  </si>
  <si>
    <t xml:space="preserve">Vaccines Administered </t>
  </si>
  <si>
    <t>MPP Outcomes by Fear Claim Results</t>
  </si>
  <si>
    <t>Returns to Mexico</t>
  </si>
  <si>
    <t>No Fear Claim</t>
  </si>
  <si>
    <t>Negative Fear Finding</t>
  </si>
  <si>
    <t>Disenrollments</t>
  </si>
  <si>
    <t>Positive Fear Finding</t>
  </si>
  <si>
    <t>Pending</t>
  </si>
  <si>
    <t>MPP Outcomes by Sector</t>
  </si>
  <si>
    <t>Returns</t>
  </si>
  <si>
    <t>Source: DHS Office of Immigration Statistics analysis of CBP, USCIS, and CWMD data.</t>
  </si>
  <si>
    <t>Table A2. Re-entries for EOIR Hearings by Enrollment Cohort</t>
  </si>
  <si>
    <t xml:space="preserve">Re-Entries by Sector and Citizenship </t>
  </si>
  <si>
    <t>Re-Entries by Sex</t>
  </si>
  <si>
    <t>Number of Re-entries</t>
  </si>
  <si>
    <t>1 Re-entry Event per person</t>
  </si>
  <si>
    <t>2 Re-entry Events per person</t>
  </si>
  <si>
    <t>3 Re-entry Events per person</t>
  </si>
  <si>
    <t>4 Re-entry Events per person</t>
  </si>
  <si>
    <t>5 Re-entry Events per person</t>
  </si>
  <si>
    <t>6 Re-entry Events per person</t>
  </si>
  <si>
    <t>7 Re-entry Events per person</t>
  </si>
  <si>
    <t>2 Fear claims per person</t>
  </si>
  <si>
    <t>3 Fear claims per person</t>
  </si>
  <si>
    <t>4 Fear claims per person</t>
  </si>
  <si>
    <t>5 Fear claims per person</t>
  </si>
  <si>
    <t>Table A2. Re-entries for EOIR Hearings by Enrollment Cohort cont.</t>
  </si>
  <si>
    <t xml:space="preserve">Returns to Mexico </t>
  </si>
  <si>
    <t>Pending NRI Completion</t>
  </si>
  <si>
    <t>Positive NRI</t>
  </si>
  <si>
    <t>Medical</t>
  </si>
  <si>
    <t>Family</t>
  </si>
  <si>
    <t>TIC time</t>
  </si>
  <si>
    <t>Other</t>
  </si>
  <si>
    <t>Disenrollment Reasons by Sector</t>
  </si>
  <si>
    <t>Disenrollment Reasons by Stage</t>
  </si>
  <si>
    <t>Initial</t>
  </si>
  <si>
    <t>Re-entry</t>
  </si>
  <si>
    <t>Individuals Re-encountered by Sex</t>
  </si>
  <si>
    <t>Individuals Re-encountered by Citizenship</t>
  </si>
  <si>
    <t xml:space="preserve">Ecuador </t>
  </si>
  <si>
    <t xml:space="preserve">Re-Encounter Events by Sector </t>
  </si>
  <si>
    <t>Del Rio Sector</t>
  </si>
  <si>
    <t>Tucson Sector</t>
  </si>
  <si>
    <t>Fear Claims Received</t>
  </si>
  <si>
    <t>Interviews Conducted</t>
  </si>
  <si>
    <t>Representative Present</t>
  </si>
  <si>
    <t>No Representative Present</t>
  </si>
  <si>
    <t>NRI Decisions</t>
  </si>
  <si>
    <t>Source: DHS Office of Immigration Statistics analysis of CBP and USCIS data.</t>
  </si>
  <si>
    <t>Number of EOIR Cases Started</t>
  </si>
  <si>
    <t>Number of Master Calendar Appearances</t>
  </si>
  <si>
    <t>1 Masters appearance per person</t>
  </si>
  <si>
    <t>2 Masters appearance per person</t>
  </si>
  <si>
    <t>3 Masters appearance per person</t>
  </si>
  <si>
    <t>4 Masters appearance per person</t>
  </si>
  <si>
    <t>5 Masters appearance per person</t>
  </si>
  <si>
    <t>6 Masters appearance per person</t>
  </si>
  <si>
    <t>Number of Merit Hearings</t>
  </si>
  <si>
    <t>1 Merits appearance per person</t>
  </si>
  <si>
    <t>2 Merits appearance per person</t>
  </si>
  <si>
    <t>3 Merits appearance per person</t>
  </si>
  <si>
    <t>4 Merits appearance per person</t>
  </si>
  <si>
    <t>Hearing Outcomes</t>
  </si>
  <si>
    <t>Relief Granted</t>
  </si>
  <si>
    <t>Terminated</t>
  </si>
  <si>
    <t>Dismissed by IJ</t>
  </si>
  <si>
    <t>Withdraw</t>
  </si>
  <si>
    <t>Removal Order</t>
  </si>
  <si>
    <t>Not in Absentia</t>
  </si>
  <si>
    <t>In Absentia</t>
  </si>
  <si>
    <t>Failure to Prosecute</t>
  </si>
  <si>
    <t>Removed from MPP</t>
  </si>
  <si>
    <t>Source: DHS Office of Immigration Statistics analysis of EOIR and CBP data.</t>
  </si>
  <si>
    <t>Table 1. MPP Enrollments, Disenrollments, and Returns</t>
  </si>
  <si>
    <t>June</t>
  </si>
  <si>
    <t>May Cohort</t>
  </si>
  <si>
    <t>June Cohort</t>
  </si>
  <si>
    <t>7 Masters appearance per person</t>
  </si>
  <si>
    <t>Disenrollment Stage by Cohort</t>
  </si>
  <si>
    <t>Initial Enrollment</t>
  </si>
  <si>
    <t>Re-entry for EOIR</t>
  </si>
  <si>
    <t>Re-encounter</t>
  </si>
  <si>
    <t>Disenrollment Reasons by Cohort</t>
  </si>
  <si>
    <t>LGBTQ+</t>
  </si>
  <si>
    <t>Language</t>
  </si>
  <si>
    <t>Re-encounter Demographics</t>
  </si>
  <si>
    <t>Bolivia</t>
  </si>
  <si>
    <t>Re-encounters by Event Date</t>
  </si>
  <si>
    <t>Table A5. Disenrollment Reasons</t>
  </si>
  <si>
    <t>Table A4. EOIR Court Hearings by Enrollment Cohort</t>
  </si>
  <si>
    <t>Table A3. Re-encounters</t>
  </si>
  <si>
    <t>July</t>
  </si>
  <si>
    <t xml:space="preserve">Notes: Data include total MPP-related events by event date (i.e., not cohort reporting). Data include five people whose CBP enrollment records were deleted; they have been assigned to sectors and enrollment dates based on other information in their case histories. All data are current as of August 2, 2022.  Initial enrollment disenrollments include persons disenrolled upon re-encounter before their first court hearing; in these cases, re-encounters are counted as both a return and disenrollment. </t>
  </si>
  <si>
    <t>July Cohort</t>
  </si>
  <si>
    <t>Fear Claims Received by NRI Result and Attorney or Consultant Present</t>
  </si>
  <si>
    <t>Fear Claims Received by Sector and NRI Result</t>
  </si>
  <si>
    <t>Laredo Valley Sector</t>
  </si>
  <si>
    <t>Notes: Columns report MPP events by initial enrollment date (i.e., cohort reporting). December enrollments began Dec. 6, 2021.  All data on this tab as of August 2, 2022. NRI results include people with no interviews. Data include five people whose CBP enrollment records were deleted; they have been assigned to sectors and enrollment dates based on other information in their case histories. Outcome pending category includes cases with incomplete outcome data and cases of people who remain in custody pending disenrollment or return. Re-encounters are not included in the above tabulations.</t>
  </si>
  <si>
    <t>8 Re-entry Events per person</t>
  </si>
  <si>
    <t>6 Fear claims per person</t>
  </si>
  <si>
    <t>Pending  NRI Completion</t>
  </si>
  <si>
    <t>Notes: Columns report MPP events by initial enrollment date (i.e., cohort reporting). December enrollments began Dec. 6, 2021.  All data on this tab as of August 2, 2022. Fear claims are here defined as people claiming fear upon return for court; re-encounter fear claims are not included. People with multiple fear claims are counted multiple times in tables summarizing fear claims received. NRI results include people with no interviews. Outcome pending category includes cases with ongoing NRIs, incomplete outcome data, and cases of people who remain in custody pending disenrollment or return. Data are limited to official re-entries, which are defined as those who were transported to court. Persons returned without being transported to court after being re-encountered, after not passing the medical check, or for other reasons are not counted as re-entries and are excluded from this table.</t>
  </si>
  <si>
    <t xml:space="preserve">Notes:  Re-encounters are those enrolled in MPP who attempt re-entry not for an EOIR hearing. Re-encounters can occur after initial enrollment stage or after re-entry stage. A single individual may have multiple re-encounter events. This tab only includes re-encounters that occurred between ports of entry (USBP re-encounters). All data on this tab as of August 2, 2022. </t>
  </si>
  <si>
    <t>Notes: Percentages are estimates based on available data from field office reporting. Percentages may not sum to 100 due to rounding. Data cover disenrollments since May. Disenrollment reason data (other than positive NRI) as of June 27, 2022, all other  data as of August 2, 2022. Disenrollments reported as occurring during the initial stage include those who have not been returned to Mexico. Disenrollments reported as occurring during the re-entry stage include those described as occurring after court return and who have not been re-encountered. Re-encounters are those who have been returned to Mexico and later re-encountered. Most common "other" reasons include MPP program suspension.</t>
  </si>
  <si>
    <t>Initial Enrollment: Returns to Mexico</t>
  </si>
  <si>
    <t>Notes: Data are limited to MPP enrollees who have been returned to Mexico. Data cover EOIR cases December 3 until June 30. Appearance counts include in absentia hearings. “Removed from MPP” includes cases with changes of venue or transfers. Data are valid as of July 19,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</si>
</sst>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1"/>
      <color rgb="FF000000"/>
      <name val="Garamond"/>
      <family val="1"/>
    </font>
    <font>
      <b/>
      <sz val="11"/>
      <name val="Garamond"/>
      <family val="1"/>
    </font>
    <font>
      <b/>
      <sz val="12"/>
      <color rgb="FF000000"/>
      <name val="Garamond"/>
      <family val="1"/>
    </font>
    <font>
      <sz val="11"/>
      <color rgb="FF000000"/>
      <name val="Garamond"/>
      <family val="1"/>
    </font>
    <font>
      <sz val="11"/>
      <name val="Garamond"/>
      <family val="1"/>
    </font>
    <font>
      <sz val="11"/>
      <name val="Calibri"/>
      <family val="2"/>
      <scheme val="minor"/>
    </font>
    <font>
      <sz val="11"/>
      <color rgb="FF000000"/>
      <name val="Calibri"/>
      <family val="2"/>
      <scheme val="minor"/>
    </font>
    <font>
      <vertAlign val="superscript"/>
      <sz val="11"/>
      <color rgb="FF000000"/>
      <name val="Garamond"/>
      <family val="1"/>
    </font>
    <font>
      <b/>
      <sz val="11"/>
      <name val="Calibri"/>
      <family val="2"/>
      <scheme val="minor"/>
    </font>
    <font>
      <sz val="8"/>
      <name val="Calibri"/>
      <family val="2"/>
      <scheme val="minor"/>
    </font>
    <font>
      <sz val="12"/>
      <color rgb="FF000000"/>
      <name val="Garamond"/>
      <family val="1"/>
    </font>
  </fonts>
  <fills count="7">
    <fill>
      <patternFill patternType="none"/>
    </fill>
    <fill>
      <patternFill patternType="gray125"/>
    </fill>
    <fill>
      <patternFill patternType="solid">
        <fgColor rgb="FFB8CCE4"/>
        <bgColor rgb="FF000000"/>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rgb="FFB8CCE4"/>
        <bgColor indexed="64"/>
      </patternFill>
    </fill>
  </fills>
  <borders count="1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rgb="FFFFFFFF"/>
      </left>
      <right/>
      <top/>
      <bottom style="medium">
        <color indexed="64"/>
      </bottom>
      <diagonal/>
    </border>
    <border>
      <left style="thick">
        <color rgb="FFFFFFFF"/>
      </left>
      <right style="medium">
        <color indexed="64"/>
      </right>
      <top/>
      <bottom style="medium">
        <color indexed="64"/>
      </bottom>
      <diagonal/>
    </border>
    <border>
      <left style="medium">
        <color indexed="64"/>
      </left>
      <right style="medium">
        <color rgb="FFFFFFFF"/>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rgb="FFFFFFFF"/>
      </right>
      <top style="medium">
        <color indexed="64"/>
      </top>
      <bottom/>
      <diagonal/>
    </border>
    <border>
      <left style="medium">
        <color indexed="64"/>
      </left>
      <right style="thick">
        <color rgb="FFFFFFFF"/>
      </right>
      <top/>
      <bottom/>
      <diagonal/>
    </border>
    <border>
      <left style="medium">
        <color indexed="64"/>
      </left>
      <right style="thick">
        <color rgb="FFFFFFFF"/>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FFFFFF"/>
      </right>
      <top style="medium">
        <color indexed="64"/>
      </top>
      <bottom style="medium">
        <color indexed="64"/>
      </bottom>
      <diagonal/>
    </border>
    <border>
      <left style="medium">
        <color rgb="FFFFFFFF"/>
      </left>
      <right style="medium">
        <color rgb="FFFFFFFF"/>
      </right>
      <top style="medium">
        <color indexed="64"/>
      </top>
      <bottom style="medium">
        <color indexed="64"/>
      </bottom>
      <diagonal/>
    </border>
    <border>
      <left style="medium">
        <color rgb="FFFFFFFF"/>
      </left>
      <right style="medium">
        <color indexed="64"/>
      </right>
      <top style="medium">
        <color indexed="64"/>
      </top>
      <bottom style="medium">
        <color indexed="64"/>
      </bottom>
      <diagonal/>
    </border>
    <border>
      <left style="thin">
        <color indexed="64"/>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0" fontId="3" fillId="0" borderId="0" xfId="0" applyFont="1" applyAlignment="1">
      <alignment horizontal="left" vertical="center"/>
    </xf>
    <xf numFmtId="3" fontId="7" fillId="2" borderId="3" xfId="0" applyNumberFormat="1" applyFont="1" applyFill="1" applyBorder="1"/>
    <xf numFmtId="3" fontId="8" fillId="3" borderId="3" xfId="0" applyNumberFormat="1" applyFont="1" applyFill="1" applyBorder="1"/>
    <xf numFmtId="3" fontId="5" fillId="2" borderId="0" xfId="0" applyNumberFormat="1" applyFont="1" applyFill="1"/>
    <xf numFmtId="3" fontId="5" fillId="2" borderId="3" xfId="0" applyNumberFormat="1" applyFont="1" applyFill="1" applyBorder="1"/>
    <xf numFmtId="3" fontId="7" fillId="5" borderId="3" xfId="0" applyNumberFormat="1" applyFont="1" applyFill="1" applyBorder="1"/>
    <xf numFmtId="3" fontId="8" fillId="2" borderId="0" xfId="0" applyNumberFormat="1" applyFont="1" applyFill="1"/>
    <xf numFmtId="3" fontId="8" fillId="3" borderId="4" xfId="0" applyNumberFormat="1" applyFont="1" applyFill="1" applyBorder="1"/>
    <xf numFmtId="3" fontId="8" fillId="3" borderId="5" xfId="0" applyNumberFormat="1" applyFont="1" applyFill="1" applyBorder="1"/>
    <xf numFmtId="0" fontId="0" fillId="0" borderId="0" xfId="0"/>
    <xf numFmtId="0" fontId="9" fillId="0" borderId="0" xfId="0" applyFont="1" applyAlignment="1">
      <alignment horizontal="left" vertical="top" wrapText="1"/>
    </xf>
    <xf numFmtId="0" fontId="10" fillId="0" borderId="0" xfId="0" applyFont="1"/>
    <xf numFmtId="0" fontId="7" fillId="0" borderId="0" xfId="0" applyFont="1" applyAlignment="1">
      <alignment vertical="center"/>
    </xf>
    <xf numFmtId="0" fontId="7" fillId="0" borderId="0" xfId="0" applyFont="1" applyAlignment="1">
      <alignment vertical="center" wrapText="1"/>
    </xf>
    <xf numFmtId="164" fontId="5" fillId="2" borderId="3" xfId="1" applyNumberFormat="1" applyFont="1" applyFill="1" applyBorder="1"/>
    <xf numFmtId="3" fontId="7" fillId="5" borderId="0" xfId="0" applyNumberFormat="1" applyFont="1" applyFill="1"/>
    <xf numFmtId="164" fontId="7" fillId="5" borderId="3" xfId="1" applyNumberFormat="1" applyFont="1" applyFill="1" applyBorder="1"/>
    <xf numFmtId="164" fontId="8" fillId="2" borderId="3" xfId="1" applyNumberFormat="1" applyFont="1" applyFill="1" applyBorder="1"/>
    <xf numFmtId="3" fontId="8" fillId="5" borderId="0" xfId="0" applyNumberFormat="1" applyFont="1" applyFill="1"/>
    <xf numFmtId="164" fontId="8" fillId="5" borderId="3" xfId="1" applyNumberFormat="1" applyFont="1" applyFill="1" applyBorder="1"/>
    <xf numFmtId="0" fontId="11" fillId="0" borderId="0" xfId="0" applyFont="1" applyAlignment="1">
      <alignment vertical="center"/>
    </xf>
    <xf numFmtId="0" fontId="11" fillId="0" borderId="0" xfId="0" applyFont="1" applyAlignment="1">
      <alignment horizontal="left" vertical="center"/>
    </xf>
    <xf numFmtId="0" fontId="7" fillId="0" borderId="0" xfId="0" applyFont="1" applyAlignment="1">
      <alignment horizontal="left" vertical="center"/>
    </xf>
    <xf numFmtId="3" fontId="4" fillId="2" borderId="3" xfId="0" applyNumberFormat="1" applyFont="1" applyFill="1" applyBorder="1"/>
    <xf numFmtId="0" fontId="7" fillId="2" borderId="3" xfId="0" applyFont="1" applyFill="1" applyBorder="1"/>
    <xf numFmtId="3" fontId="8" fillId="5" borderId="3" xfId="0" applyNumberFormat="1" applyFont="1" applyFill="1" applyBorder="1"/>
    <xf numFmtId="3" fontId="8" fillId="2" borderId="3" xfId="0" applyNumberFormat="1" applyFont="1" applyFill="1" applyBorder="1"/>
    <xf numFmtId="3" fontId="4" fillId="5" borderId="3" xfId="0" applyNumberFormat="1" applyFont="1" applyFill="1" applyBorder="1"/>
    <xf numFmtId="3" fontId="5" fillId="5" borderId="0" xfId="0" applyNumberFormat="1" applyFont="1" applyFill="1"/>
    <xf numFmtId="3" fontId="5" fillId="5" borderId="3" xfId="0" applyNumberFormat="1" applyFont="1" applyFill="1" applyBorder="1"/>
    <xf numFmtId="3" fontId="8" fillId="5" borderId="4" xfId="0" applyNumberFormat="1" applyFont="1" applyFill="1" applyBorder="1"/>
    <xf numFmtId="0" fontId="7" fillId="0" borderId="0" xfId="0" applyFont="1" applyAlignment="1">
      <alignment horizontal="left" vertical="center" indent="2"/>
    </xf>
    <xf numFmtId="3" fontId="8" fillId="0" borderId="0" xfId="0" applyNumberFormat="1" applyFont="1"/>
    <xf numFmtId="0" fontId="0" fillId="0" borderId="0" xfId="0" applyAlignment="1">
      <alignment horizontal="right"/>
    </xf>
    <xf numFmtId="9" fontId="7" fillId="2" borderId="3" xfId="2" applyFont="1" applyFill="1" applyBorder="1"/>
    <xf numFmtId="9" fontId="8" fillId="3" borderId="3" xfId="2" applyFont="1" applyFill="1" applyBorder="1"/>
    <xf numFmtId="9" fontId="8" fillId="2" borderId="3" xfId="2" applyFont="1" applyFill="1" applyBorder="1"/>
    <xf numFmtId="0" fontId="0" fillId="0" borderId="0" xfId="0" applyAlignment="1">
      <alignment horizontal="left" indent="1"/>
    </xf>
    <xf numFmtId="1" fontId="0" fillId="0" borderId="0" xfId="0" applyNumberFormat="1"/>
    <xf numFmtId="9" fontId="8" fillId="2" borderId="0" xfId="2" applyFont="1" applyFill="1" applyBorder="1"/>
    <xf numFmtId="9" fontId="7" fillId="5" borderId="0" xfId="2" applyFont="1" applyFill="1" applyBorder="1"/>
    <xf numFmtId="9" fontId="7" fillId="2" borderId="0" xfId="2" applyFont="1" applyFill="1" applyBorder="1"/>
    <xf numFmtId="9" fontId="8" fillId="5" borderId="0" xfId="2" applyFont="1" applyFill="1" applyBorder="1"/>
    <xf numFmtId="9" fontId="0" fillId="0" borderId="0" xfId="2" applyFont="1"/>
    <xf numFmtId="0" fontId="2" fillId="0" borderId="0" xfId="0" applyFont="1" applyAlignment="1">
      <alignment horizontal="right" indent="1"/>
    </xf>
    <xf numFmtId="0" fontId="12" fillId="0" borderId="0" xfId="0" applyFont="1" applyAlignment="1">
      <alignment horizontal="right" wrapText="1"/>
    </xf>
    <xf numFmtId="0" fontId="12" fillId="0" borderId="0" xfId="0" applyFont="1" applyAlignment="1">
      <alignment horizontal="right"/>
    </xf>
    <xf numFmtId="0" fontId="4" fillId="2" borderId="3" xfId="0" applyFont="1" applyFill="1" applyBorder="1"/>
    <xf numFmtId="0" fontId="2" fillId="0" borderId="0" xfId="0" applyFont="1"/>
    <xf numFmtId="0" fontId="9" fillId="0" borderId="0" xfId="0" applyFont="1" applyAlignment="1">
      <alignment horizontal="left" indent="2"/>
    </xf>
    <xf numFmtId="3" fontId="8" fillId="3" borderId="6" xfId="0" applyNumberFormat="1" applyFont="1" applyFill="1" applyBorder="1"/>
    <xf numFmtId="3" fontId="8" fillId="2" borderId="5" xfId="0" applyNumberFormat="1" applyFont="1" applyFill="1" applyBorder="1"/>
    <xf numFmtId="0" fontId="3" fillId="0" borderId="0" xfId="0" applyFont="1" applyBorder="1" applyAlignment="1">
      <alignment vertical="center"/>
    </xf>
    <xf numFmtId="0" fontId="4" fillId="2" borderId="8" xfId="0" applyFont="1" applyFill="1" applyBorder="1" applyAlignment="1">
      <alignment vertical="center" wrapText="1"/>
    </xf>
    <xf numFmtId="0" fontId="5" fillId="3" borderId="9" xfId="0" applyFont="1" applyFill="1" applyBorder="1" applyAlignment="1">
      <alignment horizontal="right" wrapText="1"/>
    </xf>
    <xf numFmtId="0" fontId="6" fillId="4" borderId="10" xfId="0" applyFont="1" applyFill="1" applyBorder="1" applyAlignment="1">
      <alignment vertical="center"/>
    </xf>
    <xf numFmtId="3" fontId="5" fillId="2" borderId="1" xfId="0" applyNumberFormat="1" applyFont="1" applyFill="1" applyBorder="1"/>
    <xf numFmtId="0" fontId="7" fillId="4" borderId="11" xfId="0" applyFont="1" applyFill="1" applyBorder="1" applyAlignment="1">
      <alignment horizontal="left" vertical="center" indent="1"/>
    </xf>
    <xf numFmtId="0" fontId="6" fillId="4" borderId="11" xfId="0" applyFont="1" applyFill="1" applyBorder="1" applyAlignment="1">
      <alignment vertical="center"/>
    </xf>
    <xf numFmtId="0" fontId="7" fillId="4" borderId="12" xfId="0" applyFont="1" applyFill="1" applyBorder="1" applyAlignment="1">
      <alignment horizontal="left" vertical="center" indent="1"/>
    </xf>
    <xf numFmtId="3" fontId="8" fillId="2" borderId="4" xfId="0" applyNumberFormat="1" applyFont="1" applyFill="1" applyBorder="1"/>
    <xf numFmtId="0" fontId="0" fillId="0" borderId="0" xfId="0" applyAlignment="1"/>
    <xf numFmtId="164" fontId="8" fillId="5" borderId="5" xfId="1" applyNumberFormat="1" applyFont="1" applyFill="1" applyBorder="1"/>
    <xf numFmtId="9" fontId="7" fillId="2" borderId="1" xfId="2" applyFont="1" applyFill="1" applyBorder="1"/>
    <xf numFmtId="9" fontId="8" fillId="3" borderId="0" xfId="2" applyFont="1" applyFill="1" applyBorder="1"/>
    <xf numFmtId="9" fontId="8" fillId="5" borderId="4" xfId="2" applyFont="1" applyFill="1" applyBorder="1"/>
    <xf numFmtId="9" fontId="8" fillId="5" borderId="5" xfId="2" applyFont="1" applyFill="1" applyBorder="1"/>
    <xf numFmtId="9" fontId="8" fillId="5" borderId="3" xfId="2" applyFont="1" applyFill="1" applyBorder="1"/>
    <xf numFmtId="9" fontId="7" fillId="5" borderId="3" xfId="2" applyFont="1" applyFill="1" applyBorder="1"/>
    <xf numFmtId="9" fontId="7" fillId="2" borderId="2" xfId="2" applyFont="1" applyFill="1" applyBorder="1"/>
    <xf numFmtId="3" fontId="8" fillId="6" borderId="7" xfId="0" applyNumberFormat="1" applyFont="1" applyFill="1" applyBorder="1"/>
    <xf numFmtId="0" fontId="0" fillId="0" borderId="0" xfId="0"/>
    <xf numFmtId="0" fontId="9" fillId="0" borderId="0" xfId="0" applyFont="1" applyAlignment="1">
      <alignment horizontal="left" wrapText="1"/>
    </xf>
    <xf numFmtId="0" fontId="9" fillId="0" borderId="0" xfId="0" applyFont="1" applyAlignment="1">
      <alignment horizontal="left"/>
    </xf>
    <xf numFmtId="0" fontId="5" fillId="3" borderId="13" xfId="0" applyFont="1" applyFill="1" applyBorder="1" applyAlignment="1">
      <alignment horizontal="right" wrapText="1"/>
    </xf>
    <xf numFmtId="3" fontId="5" fillId="2" borderId="2" xfId="0" applyNumberFormat="1" applyFont="1" applyFill="1" applyBorder="1"/>
    <xf numFmtId="0" fontId="7" fillId="4" borderId="11" xfId="0" applyFont="1" applyFill="1" applyBorder="1" applyAlignment="1">
      <alignment horizontal="left" vertical="center" indent="2"/>
    </xf>
    <xf numFmtId="3" fontId="7" fillId="6" borderId="3" xfId="0" applyNumberFormat="1" applyFont="1" applyFill="1" applyBorder="1"/>
    <xf numFmtId="0" fontId="4" fillId="4" borderId="11" xfId="0" applyFont="1" applyFill="1" applyBorder="1" applyAlignment="1">
      <alignment horizontal="left" vertical="center"/>
    </xf>
    <xf numFmtId="3" fontId="7" fillId="2" borderId="4" xfId="0" applyNumberFormat="1" applyFont="1" applyFill="1" applyBorder="1"/>
    <xf numFmtId="3" fontId="7" fillId="2" borderId="5" xfId="0" applyNumberFormat="1" applyFont="1" applyFill="1" applyBorder="1"/>
    <xf numFmtId="0" fontId="7" fillId="4" borderId="12" xfId="0" applyFont="1" applyFill="1" applyBorder="1" applyAlignment="1">
      <alignment horizontal="left" vertical="center" indent="2"/>
    </xf>
    <xf numFmtId="3" fontId="7" fillId="5" borderId="4" xfId="0" applyNumberFormat="1" applyFont="1" applyFill="1" applyBorder="1"/>
    <xf numFmtId="3" fontId="7" fillId="5" borderId="5" xfId="0" applyNumberFormat="1" applyFont="1" applyFill="1" applyBorder="1"/>
    <xf numFmtId="3" fontId="5" fillId="2" borderId="0" xfId="0" applyNumberFormat="1" applyFont="1" applyFill="1" applyBorder="1"/>
    <xf numFmtId="3" fontId="7" fillId="5" borderId="0" xfId="0" applyNumberFormat="1" applyFont="1" applyFill="1" applyBorder="1"/>
    <xf numFmtId="3" fontId="7" fillId="2" borderId="0" xfId="0" applyNumberFormat="1" applyFont="1" applyFill="1" applyBorder="1"/>
    <xf numFmtId="3" fontId="4" fillId="5" borderId="0" xfId="0" applyNumberFormat="1" applyFont="1" applyFill="1" applyBorder="1"/>
    <xf numFmtId="3" fontId="4" fillId="2" borderId="0" xfId="0" applyNumberFormat="1" applyFont="1" applyFill="1" applyBorder="1"/>
    <xf numFmtId="3" fontId="5" fillId="5" borderId="0" xfId="0" applyNumberFormat="1" applyFont="1" applyFill="1" applyBorder="1"/>
    <xf numFmtId="3" fontId="8" fillId="5" borderId="0" xfId="0" applyNumberFormat="1" applyFont="1" applyFill="1" applyBorder="1"/>
    <xf numFmtId="3" fontId="8" fillId="3" borderId="0" xfId="0" applyNumberFormat="1" applyFont="1" applyFill="1" applyBorder="1"/>
    <xf numFmtId="3" fontId="8" fillId="2" borderId="0" xfId="0" applyNumberFormat="1" applyFont="1" applyFill="1" applyBorder="1"/>
    <xf numFmtId="3" fontId="8" fillId="6" borderId="0" xfId="0" applyNumberFormat="1" applyFont="1" applyFill="1" applyBorder="1"/>
    <xf numFmtId="3" fontId="7" fillId="6" borderId="0" xfId="0" applyNumberFormat="1" applyFont="1" applyFill="1" applyBorder="1"/>
    <xf numFmtId="0" fontId="2" fillId="0" borderId="0" xfId="0" applyFont="1" applyAlignment="1">
      <alignment horizontal="right"/>
    </xf>
    <xf numFmtId="0" fontId="9" fillId="0" borderId="0" xfId="0" applyFont="1" applyAlignment="1">
      <alignment wrapText="1"/>
    </xf>
    <xf numFmtId="0" fontId="5" fillId="3" borderId="9" xfId="0" applyFont="1" applyFill="1" applyBorder="1" applyAlignment="1">
      <alignment horizontal="right"/>
    </xf>
    <xf numFmtId="0" fontId="5" fillId="3" borderId="13" xfId="0" applyFont="1" applyFill="1" applyBorder="1" applyAlignment="1">
      <alignment horizontal="right"/>
    </xf>
    <xf numFmtId="0" fontId="4" fillId="2" borderId="0" xfId="0" applyFont="1" applyFill="1" applyBorder="1"/>
    <xf numFmtId="0" fontId="7" fillId="2" borderId="0" xfId="0" applyFont="1" applyFill="1" applyBorder="1"/>
    <xf numFmtId="0" fontId="14" fillId="4" borderId="11" xfId="0" applyFont="1" applyFill="1" applyBorder="1" applyAlignment="1">
      <alignment horizontal="left" vertical="center" indent="1"/>
    </xf>
    <xf numFmtId="164" fontId="5" fillId="5" borderId="3" xfId="1" applyNumberFormat="1" applyFont="1" applyFill="1" applyBorder="1"/>
    <xf numFmtId="0" fontId="14" fillId="4" borderId="11" xfId="0" applyFont="1" applyFill="1" applyBorder="1" applyAlignment="1">
      <alignment horizontal="left" vertical="center" indent="2"/>
    </xf>
    <xf numFmtId="0" fontId="14" fillId="4" borderId="12" xfId="0" applyFont="1" applyFill="1" applyBorder="1" applyAlignment="1">
      <alignment horizontal="left" vertical="center" indent="1"/>
    </xf>
    <xf numFmtId="0" fontId="0" fillId="0" borderId="0" xfId="0" applyAlignment="1">
      <alignment vertical="top" wrapText="1"/>
    </xf>
    <xf numFmtId="0" fontId="9" fillId="0" borderId="0" xfId="0" applyFont="1" applyAlignment="1"/>
    <xf numFmtId="0" fontId="4" fillId="2" borderId="14" xfId="0" applyFont="1" applyFill="1" applyBorder="1" applyAlignment="1">
      <alignment vertical="center" wrapText="1"/>
    </xf>
    <xf numFmtId="0" fontId="5" fillId="3" borderId="15" xfId="0" applyFont="1" applyFill="1" applyBorder="1" applyAlignment="1">
      <alignment horizontal="right"/>
    </xf>
    <xf numFmtId="0" fontId="5" fillId="3" borderId="16" xfId="0" applyFont="1" applyFill="1" applyBorder="1" applyAlignment="1">
      <alignment horizontal="right"/>
    </xf>
    <xf numFmtId="0" fontId="5" fillId="3" borderId="17" xfId="0" applyFont="1" applyFill="1" applyBorder="1" applyAlignment="1">
      <alignment horizontal="right"/>
    </xf>
    <xf numFmtId="0" fontId="7" fillId="4" borderId="11" xfId="0" applyFont="1" applyFill="1" applyBorder="1" applyAlignment="1">
      <alignment horizontal="left" vertical="center"/>
    </xf>
    <xf numFmtId="0" fontId="7" fillId="4" borderId="12" xfId="0" applyFont="1" applyFill="1" applyBorder="1" applyAlignment="1">
      <alignment horizontal="left" vertical="center"/>
    </xf>
    <xf numFmtId="3" fontId="4" fillId="2" borderId="0" xfId="0" applyNumberFormat="1" applyFont="1" applyFill="1"/>
    <xf numFmtId="0" fontId="0" fillId="0" borderId="0" xfId="0"/>
    <xf numFmtId="0" fontId="0" fillId="0" borderId="0" xfId="0" applyAlignment="1">
      <alignment horizontal="left" vertical="top" wrapText="1"/>
    </xf>
    <xf numFmtId="0" fontId="3" fillId="0" borderId="4" xfId="0" applyFont="1" applyBorder="1" applyAlignment="1">
      <alignment horizontal="left" vertical="center"/>
    </xf>
    <xf numFmtId="0" fontId="0" fillId="0" borderId="0" xfId="0" applyAlignment="1">
      <alignment horizontal="left"/>
    </xf>
    <xf numFmtId="0" fontId="9" fillId="0" borderId="0" xfId="0" applyFont="1" applyAlignment="1">
      <alignment horizontal="left" vertical="top" wrapText="1"/>
    </xf>
    <xf numFmtId="0" fontId="9" fillId="0" borderId="0" xfId="0" applyFont="1" applyAlignment="1">
      <alignment horizontal="left" wrapText="1"/>
    </xf>
    <xf numFmtId="0" fontId="3" fillId="0" borderId="18"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0" fillId="0" borderId="1" xfId="0" applyBorder="1" applyAlignment="1">
      <alignment horizontal="left" vertical="top" wrapText="1"/>
    </xf>
    <xf numFmtId="0" fontId="3" fillId="0" borderId="0" xfId="0" applyFont="1" applyBorder="1" applyAlignment="1">
      <alignment horizontal="left"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1FD2-94F3-4D83-9D74-BC27C9ADB35F}">
  <dimension ref="A1:L122"/>
  <sheetViews>
    <sheetView tabSelected="1" zoomScale="80" zoomScaleNormal="80" workbookViewId="0">
      <selection sqref="A1:J1"/>
    </sheetView>
  </sheetViews>
  <sheetFormatPr defaultRowHeight="14.4" x14ac:dyDescent="0.3"/>
  <cols>
    <col min="1" max="1" width="37.5546875" customWidth="1"/>
    <col min="2" max="9" width="10.44140625" customWidth="1"/>
  </cols>
  <sheetData>
    <row r="1" spans="1:12" ht="21.6" thickBot="1" x14ac:dyDescent="0.35">
      <c r="A1" s="117" t="s">
        <v>117</v>
      </c>
      <c r="B1" s="117"/>
      <c r="C1" s="117"/>
      <c r="D1" s="117"/>
      <c r="E1" s="117"/>
      <c r="F1" s="117"/>
      <c r="G1" s="117"/>
      <c r="H1" s="117"/>
      <c r="I1" s="117"/>
      <c r="J1" s="117"/>
    </row>
    <row r="2" spans="1:12" ht="15" thickBot="1" x14ac:dyDescent="0.35">
      <c r="A2" s="54"/>
      <c r="B2" s="55" t="s">
        <v>0</v>
      </c>
      <c r="C2" s="55" t="s">
        <v>1</v>
      </c>
      <c r="D2" s="55" t="s">
        <v>2</v>
      </c>
      <c r="E2" s="55" t="s">
        <v>3</v>
      </c>
      <c r="F2" s="55" t="s">
        <v>4</v>
      </c>
      <c r="G2" s="55" t="s">
        <v>5</v>
      </c>
      <c r="H2" s="55" t="s">
        <v>118</v>
      </c>
      <c r="I2" s="55" t="s">
        <v>135</v>
      </c>
      <c r="J2" s="75" t="s">
        <v>6</v>
      </c>
    </row>
    <row r="3" spans="1:12" ht="15.6" x14ac:dyDescent="0.3">
      <c r="A3" s="56" t="s">
        <v>7</v>
      </c>
      <c r="B3" s="57">
        <v>273</v>
      </c>
      <c r="C3" s="57">
        <v>397</v>
      </c>
      <c r="D3" s="57">
        <v>895</v>
      </c>
      <c r="E3" s="57">
        <v>1439</v>
      </c>
      <c r="F3" s="57">
        <v>2009</v>
      </c>
      <c r="G3" s="57">
        <v>2243</v>
      </c>
      <c r="H3" s="57">
        <v>2392</v>
      </c>
      <c r="I3" s="57">
        <v>2322</v>
      </c>
      <c r="J3" s="76">
        <f>SUM(B3:I3)</f>
        <v>11970</v>
      </c>
      <c r="L3" s="10"/>
    </row>
    <row r="4" spans="1:12" x14ac:dyDescent="0.3">
      <c r="A4" s="58" t="s">
        <v>8</v>
      </c>
      <c r="B4" s="16">
        <v>273</v>
      </c>
      <c r="C4" s="16">
        <v>131</v>
      </c>
      <c r="D4" s="16">
        <v>230</v>
      </c>
      <c r="E4" s="16">
        <v>272</v>
      </c>
      <c r="F4" s="16">
        <v>470</v>
      </c>
      <c r="G4" s="16">
        <v>379</v>
      </c>
      <c r="H4" s="16">
        <v>382</v>
      </c>
      <c r="I4" s="16">
        <v>373</v>
      </c>
      <c r="J4" s="6">
        <f t="shared" ref="J4:J16" si="0">SUM(B4:I4)</f>
        <v>2510</v>
      </c>
      <c r="L4" s="10"/>
    </row>
    <row r="5" spans="1:12" x14ac:dyDescent="0.3">
      <c r="A5" s="58" t="s">
        <v>9</v>
      </c>
      <c r="B5" s="7">
        <v>0</v>
      </c>
      <c r="C5" s="7">
        <v>139</v>
      </c>
      <c r="D5" s="7">
        <v>190</v>
      </c>
      <c r="E5" s="7">
        <v>210</v>
      </c>
      <c r="F5" s="7">
        <v>150</v>
      </c>
      <c r="G5" s="7">
        <v>147</v>
      </c>
      <c r="H5" s="7">
        <v>125</v>
      </c>
      <c r="I5" s="7">
        <v>2</v>
      </c>
      <c r="J5" s="27">
        <f t="shared" si="0"/>
        <v>963</v>
      </c>
    </row>
    <row r="6" spans="1:12" x14ac:dyDescent="0.3">
      <c r="A6" s="58" t="s">
        <v>10</v>
      </c>
      <c r="B6" s="16">
        <v>0</v>
      </c>
      <c r="C6" s="16">
        <v>127</v>
      </c>
      <c r="D6" s="16">
        <v>458</v>
      </c>
      <c r="E6" s="16">
        <v>745</v>
      </c>
      <c r="F6" s="16">
        <v>1083</v>
      </c>
      <c r="G6" s="16">
        <v>1513</v>
      </c>
      <c r="H6" s="16">
        <v>1642</v>
      </c>
      <c r="I6" s="16">
        <v>1690</v>
      </c>
      <c r="J6" s="6">
        <f t="shared" si="0"/>
        <v>7258</v>
      </c>
      <c r="K6" s="72"/>
    </row>
    <row r="7" spans="1:12" x14ac:dyDescent="0.3">
      <c r="A7" s="58" t="s">
        <v>11</v>
      </c>
      <c r="B7" s="7">
        <v>0</v>
      </c>
      <c r="C7" s="7">
        <v>0</v>
      </c>
      <c r="D7" s="7">
        <v>17</v>
      </c>
      <c r="E7" s="7">
        <v>212</v>
      </c>
      <c r="F7" s="7">
        <v>306</v>
      </c>
      <c r="G7" s="7">
        <v>204</v>
      </c>
      <c r="H7" s="7">
        <v>243</v>
      </c>
      <c r="I7" s="7">
        <v>257</v>
      </c>
      <c r="J7" s="27">
        <f t="shared" si="0"/>
        <v>1239</v>
      </c>
      <c r="K7" s="72"/>
    </row>
    <row r="8" spans="1:12" ht="15.6" x14ac:dyDescent="0.3">
      <c r="A8" s="59" t="s">
        <v>148</v>
      </c>
      <c r="B8" s="29">
        <f>SUM(B9:B12)</f>
        <v>207</v>
      </c>
      <c r="C8" s="29">
        <f t="shared" ref="C8:I8" si="1">SUM(C9:C12)</f>
        <v>208</v>
      </c>
      <c r="D8" s="29">
        <f t="shared" si="1"/>
        <v>485</v>
      </c>
      <c r="E8" s="29">
        <f t="shared" si="1"/>
        <v>915</v>
      </c>
      <c r="F8" s="29">
        <f t="shared" si="1"/>
        <v>1108</v>
      </c>
      <c r="G8" s="29">
        <f t="shared" si="1"/>
        <v>1459</v>
      </c>
      <c r="H8" s="29">
        <f t="shared" si="1"/>
        <v>1383</v>
      </c>
      <c r="I8" s="29">
        <f t="shared" si="1"/>
        <v>1347</v>
      </c>
      <c r="J8" s="30">
        <f t="shared" si="0"/>
        <v>7112</v>
      </c>
      <c r="K8" s="72"/>
    </row>
    <row r="9" spans="1:12" x14ac:dyDescent="0.3">
      <c r="A9" s="58" t="s">
        <v>8</v>
      </c>
      <c r="B9" s="7">
        <v>207</v>
      </c>
      <c r="C9" s="7">
        <v>79</v>
      </c>
      <c r="D9" s="7">
        <v>158</v>
      </c>
      <c r="E9" s="7">
        <v>176</v>
      </c>
      <c r="F9" s="7">
        <v>280</v>
      </c>
      <c r="G9" s="7">
        <v>304</v>
      </c>
      <c r="H9" s="7">
        <v>252</v>
      </c>
      <c r="I9" s="7">
        <v>263</v>
      </c>
      <c r="J9" s="2">
        <f t="shared" si="0"/>
        <v>1719</v>
      </c>
      <c r="K9" s="72"/>
    </row>
    <row r="10" spans="1:12" x14ac:dyDescent="0.3">
      <c r="A10" s="58" t="s">
        <v>9</v>
      </c>
      <c r="B10" s="19">
        <v>0</v>
      </c>
      <c r="C10" s="19">
        <v>109</v>
      </c>
      <c r="D10" s="19">
        <v>116</v>
      </c>
      <c r="E10" s="19">
        <v>120</v>
      </c>
      <c r="F10" s="19">
        <v>91</v>
      </c>
      <c r="G10" s="19">
        <v>93</v>
      </c>
      <c r="H10" s="19">
        <v>73</v>
      </c>
      <c r="I10" s="19">
        <v>0</v>
      </c>
      <c r="J10" s="6">
        <f t="shared" si="0"/>
        <v>602</v>
      </c>
      <c r="K10" s="72"/>
    </row>
    <row r="11" spans="1:12" x14ac:dyDescent="0.3">
      <c r="A11" s="58" t="s">
        <v>10</v>
      </c>
      <c r="B11" s="7">
        <v>0</v>
      </c>
      <c r="C11" s="7">
        <v>20</v>
      </c>
      <c r="D11" s="7">
        <v>211</v>
      </c>
      <c r="E11" s="7">
        <v>489</v>
      </c>
      <c r="F11" s="7">
        <v>548</v>
      </c>
      <c r="G11" s="7">
        <v>899</v>
      </c>
      <c r="H11" s="7">
        <v>899</v>
      </c>
      <c r="I11" s="7">
        <v>953</v>
      </c>
      <c r="J11" s="2">
        <f t="shared" si="0"/>
        <v>4019</v>
      </c>
    </row>
    <row r="12" spans="1:12" x14ac:dyDescent="0.3">
      <c r="A12" s="58" t="s">
        <v>11</v>
      </c>
      <c r="B12" s="19">
        <v>0</v>
      </c>
      <c r="C12" s="16">
        <v>0</v>
      </c>
      <c r="D12" s="16">
        <v>0</v>
      </c>
      <c r="E12" s="16">
        <v>130</v>
      </c>
      <c r="F12" s="16">
        <v>189</v>
      </c>
      <c r="G12" s="16">
        <v>163</v>
      </c>
      <c r="H12" s="16">
        <v>159</v>
      </c>
      <c r="I12" s="16">
        <v>131</v>
      </c>
      <c r="J12" s="6">
        <f t="shared" si="0"/>
        <v>772</v>
      </c>
    </row>
    <row r="13" spans="1:12" ht="15.6" x14ac:dyDescent="0.3">
      <c r="A13" s="59" t="s">
        <v>12</v>
      </c>
      <c r="B13" s="4">
        <f>SUM(B14:B17)</f>
        <v>62</v>
      </c>
      <c r="C13" s="4">
        <f t="shared" ref="C13:I13" si="2">SUM(C14:C17)</f>
        <v>89</v>
      </c>
      <c r="D13" s="4">
        <f t="shared" si="2"/>
        <v>331</v>
      </c>
      <c r="E13" s="4">
        <f t="shared" si="2"/>
        <v>496</v>
      </c>
      <c r="F13" s="4">
        <f t="shared" si="2"/>
        <v>766</v>
      </c>
      <c r="G13" s="4">
        <f t="shared" si="2"/>
        <v>839</v>
      </c>
      <c r="H13" s="4">
        <f t="shared" si="2"/>
        <v>987</v>
      </c>
      <c r="I13" s="4">
        <f t="shared" si="2"/>
        <v>928</v>
      </c>
      <c r="J13" s="5">
        <f t="shared" si="0"/>
        <v>4498</v>
      </c>
    </row>
    <row r="14" spans="1:12" x14ac:dyDescent="0.3">
      <c r="A14" s="58" t="s">
        <v>8</v>
      </c>
      <c r="B14" s="16">
        <v>62</v>
      </c>
      <c r="C14" s="16">
        <v>34</v>
      </c>
      <c r="D14" s="16">
        <v>62</v>
      </c>
      <c r="E14" s="16">
        <v>93</v>
      </c>
      <c r="F14" s="16">
        <v>170</v>
      </c>
      <c r="G14" s="16">
        <v>100</v>
      </c>
      <c r="H14" s="16">
        <v>106</v>
      </c>
      <c r="I14" s="16">
        <v>137</v>
      </c>
      <c r="J14" s="6">
        <f t="shared" si="0"/>
        <v>764</v>
      </c>
    </row>
    <row r="15" spans="1:12" x14ac:dyDescent="0.3">
      <c r="A15" s="58" t="s">
        <v>9</v>
      </c>
      <c r="B15" s="7">
        <v>0</v>
      </c>
      <c r="C15" s="7">
        <v>10</v>
      </c>
      <c r="D15" s="7">
        <v>55</v>
      </c>
      <c r="E15" s="7">
        <v>113</v>
      </c>
      <c r="F15" s="7">
        <v>60</v>
      </c>
      <c r="G15" s="7">
        <v>53</v>
      </c>
      <c r="H15" s="7">
        <v>63</v>
      </c>
      <c r="I15" s="7">
        <v>1</v>
      </c>
      <c r="J15" s="27">
        <f t="shared" si="0"/>
        <v>355</v>
      </c>
    </row>
    <row r="16" spans="1:12" x14ac:dyDescent="0.3">
      <c r="A16" s="58" t="s">
        <v>10</v>
      </c>
      <c r="B16" s="16">
        <v>0</v>
      </c>
      <c r="C16" s="16">
        <v>45</v>
      </c>
      <c r="D16" s="16">
        <v>214</v>
      </c>
      <c r="E16" s="16">
        <v>216</v>
      </c>
      <c r="F16" s="16">
        <v>446</v>
      </c>
      <c r="G16" s="16">
        <v>619</v>
      </c>
      <c r="H16" s="16">
        <v>737</v>
      </c>
      <c r="I16" s="16">
        <v>708</v>
      </c>
      <c r="J16" s="6">
        <f t="shared" si="0"/>
        <v>2985</v>
      </c>
    </row>
    <row r="17" spans="1:10" ht="15" thickBot="1" x14ac:dyDescent="0.35">
      <c r="A17" s="60" t="s">
        <v>11</v>
      </c>
      <c r="B17" s="61">
        <v>0</v>
      </c>
      <c r="C17" s="61">
        <v>0</v>
      </c>
      <c r="D17" s="61">
        <v>0</v>
      </c>
      <c r="E17" s="61">
        <v>74</v>
      </c>
      <c r="F17" s="61">
        <v>90</v>
      </c>
      <c r="G17" s="61">
        <v>67</v>
      </c>
      <c r="H17" s="61">
        <v>81</v>
      </c>
      <c r="I17" s="61">
        <v>82</v>
      </c>
      <c r="J17" s="52">
        <f>SUM(B17:I17)</f>
        <v>394</v>
      </c>
    </row>
    <row r="18" spans="1:10" ht="14.55" customHeight="1" x14ac:dyDescent="0.3">
      <c r="A18" s="116" t="s">
        <v>136</v>
      </c>
      <c r="B18" s="116"/>
      <c r="C18" s="116"/>
      <c r="D18" s="116"/>
      <c r="E18" s="116"/>
      <c r="F18" s="116"/>
      <c r="G18" s="116"/>
      <c r="H18" s="116"/>
      <c r="I18" s="116"/>
      <c r="J18" s="116"/>
    </row>
    <row r="19" spans="1:10" x14ac:dyDescent="0.3">
      <c r="A19" s="116"/>
      <c r="B19" s="116"/>
      <c r="C19" s="116"/>
      <c r="D19" s="116"/>
      <c r="E19" s="116"/>
      <c r="F19" s="116"/>
      <c r="G19" s="116"/>
      <c r="H19" s="116"/>
      <c r="I19" s="116"/>
      <c r="J19" s="116"/>
    </row>
    <row r="20" spans="1:10" x14ac:dyDescent="0.3">
      <c r="A20" s="116"/>
      <c r="B20" s="116"/>
      <c r="C20" s="116"/>
      <c r="D20" s="116"/>
      <c r="E20" s="116"/>
      <c r="F20" s="116"/>
      <c r="G20" s="116"/>
      <c r="H20" s="116"/>
      <c r="I20" s="116"/>
      <c r="J20" s="116"/>
    </row>
    <row r="21" spans="1:10" x14ac:dyDescent="0.3">
      <c r="A21" s="116"/>
      <c r="B21" s="116"/>
      <c r="C21" s="116"/>
      <c r="D21" s="116"/>
      <c r="E21" s="116"/>
      <c r="F21" s="116"/>
      <c r="G21" s="116"/>
      <c r="H21" s="116"/>
      <c r="I21" s="116"/>
      <c r="J21" s="116"/>
    </row>
    <row r="22" spans="1:10" x14ac:dyDescent="0.3">
      <c r="A22" s="118" t="s">
        <v>13</v>
      </c>
      <c r="B22" s="118"/>
      <c r="C22" s="118"/>
      <c r="D22" s="118"/>
      <c r="E22" s="118"/>
      <c r="F22" s="118"/>
      <c r="G22" s="118"/>
      <c r="H22" s="118"/>
      <c r="I22" s="118"/>
      <c r="J22" s="118"/>
    </row>
    <row r="23" spans="1:10" x14ac:dyDescent="0.3">
      <c r="A23" s="62"/>
      <c r="B23" s="62"/>
      <c r="C23" s="62"/>
      <c r="D23" s="62"/>
      <c r="E23" s="62"/>
      <c r="F23" s="62"/>
      <c r="G23" s="62"/>
      <c r="H23" s="62"/>
    </row>
    <row r="32" spans="1:10" x14ac:dyDescent="0.3">
      <c r="A32" s="115"/>
      <c r="B32" s="115"/>
      <c r="C32" s="115"/>
    </row>
    <row r="75" spans="1:3" x14ac:dyDescent="0.3">
      <c r="A75" s="115"/>
      <c r="B75" s="115"/>
      <c r="C75" s="115"/>
    </row>
    <row r="117" spans="1:7" x14ac:dyDescent="0.3">
      <c r="A117" s="11"/>
      <c r="B117" s="11"/>
      <c r="C117" s="11"/>
      <c r="D117" s="11"/>
      <c r="E117" s="11"/>
      <c r="F117" s="11"/>
      <c r="G117" s="11"/>
    </row>
    <row r="118" spans="1:7" x14ac:dyDescent="0.3">
      <c r="A118" s="12"/>
      <c r="B118" s="12"/>
      <c r="C118" s="12"/>
      <c r="D118" s="12"/>
      <c r="E118" s="12"/>
      <c r="F118" s="12"/>
      <c r="G118" s="12"/>
    </row>
    <row r="119" spans="1:7" ht="21" x14ac:dyDescent="0.3">
      <c r="A119" s="1"/>
      <c r="B119" s="12"/>
      <c r="C119" s="12"/>
      <c r="D119" s="12"/>
      <c r="E119" s="12"/>
      <c r="F119" s="12"/>
      <c r="G119" s="12"/>
    </row>
    <row r="120" spans="1:7" x14ac:dyDescent="0.3">
      <c r="A120" s="12"/>
      <c r="B120" s="12"/>
      <c r="C120" s="12"/>
      <c r="D120" s="12"/>
      <c r="E120" s="12"/>
      <c r="F120" s="12"/>
      <c r="G120" s="12"/>
    </row>
    <row r="121" spans="1:7" x14ac:dyDescent="0.3">
      <c r="A121" s="13"/>
      <c r="B121" s="13"/>
      <c r="C121" s="13"/>
      <c r="D121" s="13"/>
      <c r="E121" s="13"/>
      <c r="F121" s="13"/>
      <c r="G121" s="13"/>
    </row>
    <row r="122" spans="1:7" x14ac:dyDescent="0.3">
      <c r="A122" s="14"/>
      <c r="B122" s="14"/>
      <c r="C122" s="14"/>
      <c r="D122" s="14"/>
      <c r="E122" s="14"/>
      <c r="F122" s="14"/>
      <c r="G122" s="14"/>
    </row>
  </sheetData>
  <mergeCells count="5">
    <mergeCell ref="A32:C32"/>
    <mergeCell ref="A75:C75"/>
    <mergeCell ref="A18:J21"/>
    <mergeCell ref="A1:J1"/>
    <mergeCell ref="A22:J22"/>
  </mergeCells>
  <phoneticPr fontId="1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205F-0023-4EDD-9636-881F25DBC37E}">
  <dimension ref="A1:J121"/>
  <sheetViews>
    <sheetView zoomScale="80" zoomScaleNormal="80" workbookViewId="0">
      <selection sqref="A1:J1"/>
    </sheetView>
  </sheetViews>
  <sheetFormatPr defaultRowHeight="14.4" x14ac:dyDescent="0.3"/>
  <cols>
    <col min="1" max="1" width="53" bestFit="1" customWidth="1"/>
    <col min="2" max="9" width="9.77734375" customWidth="1"/>
  </cols>
  <sheetData>
    <row r="1" spans="1:10" ht="21.6" thickBot="1" x14ac:dyDescent="0.35">
      <c r="A1" s="117" t="s">
        <v>14</v>
      </c>
      <c r="B1" s="117"/>
      <c r="C1" s="117"/>
      <c r="D1" s="117"/>
      <c r="E1" s="117"/>
      <c r="F1" s="117"/>
      <c r="G1" s="117"/>
      <c r="H1" s="117"/>
      <c r="I1" s="117"/>
      <c r="J1" s="117"/>
    </row>
    <row r="2" spans="1:10" ht="29.4" thickBot="1" x14ac:dyDescent="0.35">
      <c r="A2" s="54"/>
      <c r="B2" s="55" t="s">
        <v>15</v>
      </c>
      <c r="C2" s="55" t="s">
        <v>16</v>
      </c>
      <c r="D2" s="55" t="s">
        <v>17</v>
      </c>
      <c r="E2" s="55" t="s">
        <v>18</v>
      </c>
      <c r="F2" s="55" t="s">
        <v>19</v>
      </c>
      <c r="G2" s="55" t="s">
        <v>119</v>
      </c>
      <c r="H2" s="55" t="s">
        <v>120</v>
      </c>
      <c r="I2" s="55" t="s">
        <v>137</v>
      </c>
      <c r="J2" s="75" t="s">
        <v>6</v>
      </c>
    </row>
    <row r="3" spans="1:10" ht="15.6" x14ac:dyDescent="0.3">
      <c r="A3" s="59" t="s">
        <v>20</v>
      </c>
      <c r="B3" s="89">
        <f>SUM(B4+B11+B18+B25)</f>
        <v>273</v>
      </c>
      <c r="C3" s="89">
        <f t="shared" ref="C3:G3" si="0">SUM(C4+C11+C18+C25)</f>
        <v>397</v>
      </c>
      <c r="D3" s="89">
        <f t="shared" si="0"/>
        <v>895</v>
      </c>
      <c r="E3" s="89">
        <f t="shared" si="0"/>
        <v>1439</v>
      </c>
      <c r="F3" s="89">
        <f t="shared" si="0"/>
        <v>2009</v>
      </c>
      <c r="G3" s="89">
        <f t="shared" si="0"/>
        <v>2243</v>
      </c>
      <c r="H3" s="89">
        <f>SUM(H4+H11+H18+H25)</f>
        <v>2392</v>
      </c>
      <c r="I3" s="89">
        <f t="shared" ref="I3" si="1">SUM(I4+I11+I18+I25)</f>
        <v>2322</v>
      </c>
      <c r="J3" s="24">
        <f>SUM(B3:I3)</f>
        <v>11970</v>
      </c>
    </row>
    <row r="4" spans="1:10" x14ac:dyDescent="0.3">
      <c r="A4" s="58" t="s">
        <v>8</v>
      </c>
      <c r="B4" s="92">
        <f>SUM(B5:B10)</f>
        <v>273</v>
      </c>
      <c r="C4" s="92">
        <f t="shared" ref="C4:G4" si="2">SUM(C5:C10)</f>
        <v>131</v>
      </c>
      <c r="D4" s="92">
        <f t="shared" si="2"/>
        <v>230</v>
      </c>
      <c r="E4" s="92">
        <f t="shared" si="2"/>
        <v>272</v>
      </c>
      <c r="F4" s="92">
        <f t="shared" si="2"/>
        <v>470</v>
      </c>
      <c r="G4" s="92">
        <f t="shared" si="2"/>
        <v>379</v>
      </c>
      <c r="H4" s="92">
        <f>SUM(H5:H10)</f>
        <v>382</v>
      </c>
      <c r="I4" s="92">
        <f>SUM(I5:I10)</f>
        <v>373</v>
      </c>
      <c r="J4" s="3">
        <f>SUM(J5:J10)</f>
        <v>2510</v>
      </c>
    </row>
    <row r="5" spans="1:10" x14ac:dyDescent="0.3">
      <c r="A5" s="77" t="s">
        <v>21</v>
      </c>
      <c r="B5" s="93">
        <v>7</v>
      </c>
      <c r="C5" s="93">
        <v>1</v>
      </c>
      <c r="D5" s="93">
        <v>17</v>
      </c>
      <c r="E5" s="93">
        <v>29</v>
      </c>
      <c r="F5" s="93">
        <v>21</v>
      </c>
      <c r="G5" s="93">
        <v>80</v>
      </c>
      <c r="H5" s="93">
        <v>106</v>
      </c>
      <c r="I5" s="93">
        <v>71</v>
      </c>
      <c r="J5" s="2">
        <f t="shared" ref="J5:J31" si="3">SUM(B5:I5)</f>
        <v>332</v>
      </c>
    </row>
    <row r="6" spans="1:10" x14ac:dyDescent="0.3">
      <c r="A6" s="77" t="s">
        <v>22</v>
      </c>
      <c r="B6" s="91">
        <v>33</v>
      </c>
      <c r="C6" s="91">
        <v>32</v>
      </c>
      <c r="D6" s="91">
        <v>40</v>
      </c>
      <c r="E6" s="91">
        <v>25</v>
      </c>
      <c r="F6" s="91">
        <v>171</v>
      </c>
      <c r="G6" s="91">
        <v>48</v>
      </c>
      <c r="H6" s="92">
        <v>1</v>
      </c>
      <c r="I6" s="92">
        <v>0</v>
      </c>
      <c r="J6" s="6">
        <f t="shared" si="3"/>
        <v>350</v>
      </c>
    </row>
    <row r="7" spans="1:10" x14ac:dyDescent="0.3">
      <c r="A7" s="77" t="s">
        <v>24</v>
      </c>
      <c r="B7" s="93">
        <v>8</v>
      </c>
      <c r="C7" s="93">
        <v>9</v>
      </c>
      <c r="D7" s="93">
        <v>22</v>
      </c>
      <c r="E7" s="93">
        <v>46</v>
      </c>
      <c r="F7" s="93">
        <v>84</v>
      </c>
      <c r="G7" s="93">
        <v>132</v>
      </c>
      <c r="H7" s="87">
        <v>144</v>
      </c>
      <c r="I7" s="87">
        <v>113</v>
      </c>
      <c r="J7" s="2">
        <f t="shared" si="3"/>
        <v>558</v>
      </c>
    </row>
    <row r="8" spans="1:10" x14ac:dyDescent="0.3">
      <c r="A8" s="77" t="s">
        <v>27</v>
      </c>
      <c r="B8" s="91">
        <v>165</v>
      </c>
      <c r="C8" s="91">
        <v>79</v>
      </c>
      <c r="D8" s="91">
        <v>147</v>
      </c>
      <c r="E8" s="91">
        <v>146</v>
      </c>
      <c r="F8" s="91">
        <v>88</v>
      </c>
      <c r="G8" s="91">
        <v>42</v>
      </c>
      <c r="H8" s="92">
        <v>0</v>
      </c>
      <c r="I8" s="92">
        <v>11</v>
      </c>
      <c r="J8" s="3">
        <f t="shared" si="3"/>
        <v>678</v>
      </c>
    </row>
    <row r="9" spans="1:10" x14ac:dyDescent="0.3">
      <c r="A9" s="77" t="s">
        <v>29</v>
      </c>
      <c r="B9" s="93">
        <v>60</v>
      </c>
      <c r="C9" s="93">
        <v>6</v>
      </c>
      <c r="D9" s="93">
        <v>1</v>
      </c>
      <c r="E9" s="93">
        <v>14</v>
      </c>
      <c r="F9" s="93">
        <v>6</v>
      </c>
      <c r="G9" s="93">
        <v>10</v>
      </c>
      <c r="H9" s="87">
        <v>64</v>
      </c>
      <c r="I9" s="87">
        <v>137</v>
      </c>
      <c r="J9" s="2">
        <f t="shared" si="3"/>
        <v>298</v>
      </c>
    </row>
    <row r="10" spans="1:10" x14ac:dyDescent="0.3">
      <c r="A10" s="77" t="s">
        <v>76</v>
      </c>
      <c r="B10" s="91">
        <v>0</v>
      </c>
      <c r="C10" s="91">
        <v>4</v>
      </c>
      <c r="D10" s="91">
        <v>3</v>
      </c>
      <c r="E10" s="91">
        <v>12</v>
      </c>
      <c r="F10" s="91">
        <v>100</v>
      </c>
      <c r="G10" s="91">
        <v>67</v>
      </c>
      <c r="H10" s="91">
        <v>67</v>
      </c>
      <c r="I10" s="91">
        <v>41</v>
      </c>
      <c r="J10" s="26">
        <f>SUM(B10:I10)</f>
        <v>294</v>
      </c>
    </row>
    <row r="11" spans="1:10" x14ac:dyDescent="0.3">
      <c r="A11" s="58" t="s">
        <v>9</v>
      </c>
      <c r="B11" s="93">
        <f>SUM(B12:B17)</f>
        <v>0</v>
      </c>
      <c r="C11" s="93">
        <f t="shared" ref="C11:G11" si="4">SUM(C12:C17)</f>
        <v>139</v>
      </c>
      <c r="D11" s="93">
        <f t="shared" si="4"/>
        <v>190</v>
      </c>
      <c r="E11" s="93">
        <f t="shared" si="4"/>
        <v>210</v>
      </c>
      <c r="F11" s="93">
        <f t="shared" si="4"/>
        <v>150</v>
      </c>
      <c r="G11" s="93">
        <f t="shared" si="4"/>
        <v>147</v>
      </c>
      <c r="H11" s="87">
        <f>SUM(H12:H17)</f>
        <v>125</v>
      </c>
      <c r="I11" s="87">
        <f>SUM(I12:I17)</f>
        <v>2</v>
      </c>
      <c r="J11" s="2">
        <f>SUM(J12:J17)</f>
        <v>963</v>
      </c>
    </row>
    <row r="12" spans="1:10" x14ac:dyDescent="0.3">
      <c r="A12" s="77" t="s">
        <v>21</v>
      </c>
      <c r="B12" s="91">
        <v>0</v>
      </c>
      <c r="C12" s="91">
        <v>19</v>
      </c>
      <c r="D12" s="91">
        <v>29</v>
      </c>
      <c r="E12" s="91">
        <v>101</v>
      </c>
      <c r="F12" s="91">
        <v>85</v>
      </c>
      <c r="G12" s="91">
        <v>54</v>
      </c>
      <c r="H12" s="92">
        <v>61</v>
      </c>
      <c r="I12" s="92">
        <v>0</v>
      </c>
      <c r="J12" s="6">
        <f t="shared" si="3"/>
        <v>349</v>
      </c>
    </row>
    <row r="13" spans="1:10" x14ac:dyDescent="0.3">
      <c r="A13" s="77" t="s">
        <v>22</v>
      </c>
      <c r="B13" s="93">
        <v>0</v>
      </c>
      <c r="C13" s="93">
        <v>1</v>
      </c>
      <c r="D13" s="93">
        <v>12</v>
      </c>
      <c r="E13" s="93">
        <v>8</v>
      </c>
      <c r="F13" s="93">
        <v>13</v>
      </c>
      <c r="G13" s="93">
        <v>20</v>
      </c>
      <c r="H13" s="93">
        <v>3</v>
      </c>
      <c r="I13" s="93">
        <v>0</v>
      </c>
      <c r="J13" s="2">
        <f t="shared" si="3"/>
        <v>57</v>
      </c>
    </row>
    <row r="14" spans="1:10" x14ac:dyDescent="0.3">
      <c r="A14" s="77" t="s">
        <v>24</v>
      </c>
      <c r="B14" s="91">
        <v>0</v>
      </c>
      <c r="C14" s="91">
        <v>0</v>
      </c>
      <c r="D14" s="91">
        <v>1</v>
      </c>
      <c r="E14" s="91">
        <v>3</v>
      </c>
      <c r="F14" s="91">
        <v>0</v>
      </c>
      <c r="G14" s="91">
        <v>0</v>
      </c>
      <c r="H14" s="92">
        <v>0</v>
      </c>
      <c r="I14" s="92">
        <v>0</v>
      </c>
      <c r="J14" s="6">
        <f t="shared" si="3"/>
        <v>4</v>
      </c>
    </row>
    <row r="15" spans="1:10" x14ac:dyDescent="0.3">
      <c r="A15" s="77" t="s">
        <v>27</v>
      </c>
      <c r="B15" s="93">
        <v>0</v>
      </c>
      <c r="C15" s="93">
        <v>85</v>
      </c>
      <c r="D15" s="93">
        <v>124</v>
      </c>
      <c r="E15" s="93">
        <v>69</v>
      </c>
      <c r="F15" s="93">
        <v>43</v>
      </c>
      <c r="G15" s="93">
        <v>13</v>
      </c>
      <c r="H15" s="87">
        <v>36</v>
      </c>
      <c r="I15" s="87">
        <v>1</v>
      </c>
      <c r="J15" s="2">
        <f t="shared" si="3"/>
        <v>371</v>
      </c>
    </row>
    <row r="16" spans="1:10" x14ac:dyDescent="0.3">
      <c r="A16" s="77" t="s">
        <v>29</v>
      </c>
      <c r="B16" s="91">
        <v>0</v>
      </c>
      <c r="C16" s="91">
        <v>28</v>
      </c>
      <c r="D16" s="91">
        <v>6</v>
      </c>
      <c r="E16" s="91">
        <v>7</v>
      </c>
      <c r="F16" s="91">
        <v>0</v>
      </c>
      <c r="G16" s="91">
        <v>12</v>
      </c>
      <c r="H16" s="92">
        <v>8</v>
      </c>
      <c r="I16" s="92">
        <v>0</v>
      </c>
      <c r="J16" s="3">
        <f t="shared" si="3"/>
        <v>61</v>
      </c>
    </row>
    <row r="17" spans="1:10" x14ac:dyDescent="0.3">
      <c r="A17" s="77" t="s">
        <v>76</v>
      </c>
      <c r="B17" s="94">
        <v>0</v>
      </c>
      <c r="C17" s="94">
        <v>6</v>
      </c>
      <c r="D17" s="94">
        <v>18</v>
      </c>
      <c r="E17" s="94">
        <v>22</v>
      </c>
      <c r="F17" s="94">
        <v>9</v>
      </c>
      <c r="G17" s="94">
        <v>48</v>
      </c>
      <c r="H17" s="95">
        <v>17</v>
      </c>
      <c r="I17" s="95">
        <v>1</v>
      </c>
      <c r="J17" s="78">
        <f t="shared" si="3"/>
        <v>121</v>
      </c>
    </row>
    <row r="18" spans="1:10" x14ac:dyDescent="0.3">
      <c r="A18" s="58" t="s">
        <v>10</v>
      </c>
      <c r="B18" s="91">
        <f>SUM(B19:B24)</f>
        <v>0</v>
      </c>
      <c r="C18" s="91">
        <f t="shared" ref="C18:G18" si="5">SUM(C19:C24)</f>
        <v>127</v>
      </c>
      <c r="D18" s="91">
        <f t="shared" si="5"/>
        <v>458</v>
      </c>
      <c r="E18" s="91">
        <f t="shared" si="5"/>
        <v>745</v>
      </c>
      <c r="F18" s="91">
        <f t="shared" si="5"/>
        <v>1083</v>
      </c>
      <c r="G18" s="91">
        <f t="shared" si="5"/>
        <v>1513</v>
      </c>
      <c r="H18" s="92">
        <f>SUM(H19:H24)</f>
        <v>1642</v>
      </c>
      <c r="I18" s="92">
        <f>SUM(I19:I24)</f>
        <v>1690</v>
      </c>
      <c r="J18" s="3">
        <f t="shared" ref="J18" si="6">SUM(J19:J24)</f>
        <v>7258</v>
      </c>
    </row>
    <row r="19" spans="1:10" x14ac:dyDescent="0.3">
      <c r="A19" s="77" t="s">
        <v>21</v>
      </c>
      <c r="B19" s="93">
        <v>0</v>
      </c>
      <c r="C19" s="93">
        <v>0</v>
      </c>
      <c r="D19" s="93">
        <v>0</v>
      </c>
      <c r="E19" s="93">
        <v>1</v>
      </c>
      <c r="F19" s="93">
        <v>12</v>
      </c>
      <c r="G19" s="93">
        <v>115</v>
      </c>
      <c r="H19" s="87">
        <v>94</v>
      </c>
      <c r="I19" s="87">
        <v>114</v>
      </c>
      <c r="J19" s="2">
        <f t="shared" si="3"/>
        <v>336</v>
      </c>
    </row>
    <row r="20" spans="1:10" x14ac:dyDescent="0.3">
      <c r="A20" s="77" t="s">
        <v>22</v>
      </c>
      <c r="B20" s="91">
        <v>0</v>
      </c>
      <c r="C20" s="91">
        <v>0</v>
      </c>
      <c r="D20" s="91">
        <v>0</v>
      </c>
      <c r="E20" s="91">
        <v>7</v>
      </c>
      <c r="F20" s="91">
        <v>310</v>
      </c>
      <c r="G20" s="91">
        <v>242</v>
      </c>
      <c r="H20" s="92">
        <v>180</v>
      </c>
      <c r="I20" s="92">
        <v>146</v>
      </c>
      <c r="J20" s="6">
        <f t="shared" si="3"/>
        <v>885</v>
      </c>
    </row>
    <row r="21" spans="1:10" x14ac:dyDescent="0.3">
      <c r="A21" s="77" t="s">
        <v>24</v>
      </c>
      <c r="B21" s="93">
        <v>0</v>
      </c>
      <c r="C21" s="93">
        <v>0</v>
      </c>
      <c r="D21" s="93">
        <v>0</v>
      </c>
      <c r="E21" s="93">
        <v>0</v>
      </c>
      <c r="F21" s="93">
        <v>0</v>
      </c>
      <c r="G21" s="93">
        <v>8</v>
      </c>
      <c r="H21" s="93">
        <v>12</v>
      </c>
      <c r="I21" s="93">
        <v>19</v>
      </c>
      <c r="J21" s="2">
        <f t="shared" si="3"/>
        <v>39</v>
      </c>
    </row>
    <row r="22" spans="1:10" x14ac:dyDescent="0.3">
      <c r="A22" s="77" t="s">
        <v>27</v>
      </c>
      <c r="B22" s="91">
        <v>0</v>
      </c>
      <c r="C22" s="91">
        <v>69</v>
      </c>
      <c r="D22" s="91">
        <v>429</v>
      </c>
      <c r="E22" s="91">
        <v>714</v>
      </c>
      <c r="F22" s="91">
        <v>711</v>
      </c>
      <c r="G22" s="91">
        <v>1088</v>
      </c>
      <c r="H22" s="92">
        <v>1210</v>
      </c>
      <c r="I22" s="92">
        <v>1247</v>
      </c>
      <c r="J22" s="6">
        <f t="shared" si="3"/>
        <v>5468</v>
      </c>
    </row>
    <row r="23" spans="1:10" x14ac:dyDescent="0.3">
      <c r="A23" s="77" t="s">
        <v>29</v>
      </c>
      <c r="B23" s="93">
        <v>0</v>
      </c>
      <c r="C23" s="93">
        <v>58</v>
      </c>
      <c r="D23" s="93">
        <v>29</v>
      </c>
      <c r="E23" s="93">
        <v>23</v>
      </c>
      <c r="F23" s="93">
        <v>46</v>
      </c>
      <c r="G23" s="93">
        <v>15</v>
      </c>
      <c r="H23" s="87">
        <v>91</v>
      </c>
      <c r="I23" s="87">
        <v>108</v>
      </c>
      <c r="J23" s="2">
        <f t="shared" si="3"/>
        <v>370</v>
      </c>
    </row>
    <row r="24" spans="1:10" x14ac:dyDescent="0.3">
      <c r="A24" s="77" t="s">
        <v>76</v>
      </c>
      <c r="B24" s="91">
        <v>0</v>
      </c>
      <c r="C24" s="91">
        <v>0</v>
      </c>
      <c r="D24" s="91">
        <v>0</v>
      </c>
      <c r="E24" s="91">
        <v>0</v>
      </c>
      <c r="F24" s="91">
        <v>4</v>
      </c>
      <c r="G24" s="91">
        <v>45</v>
      </c>
      <c r="H24" s="91">
        <v>55</v>
      </c>
      <c r="I24" s="91">
        <v>56</v>
      </c>
      <c r="J24" s="26">
        <f t="shared" si="3"/>
        <v>160</v>
      </c>
    </row>
    <row r="25" spans="1:10" x14ac:dyDescent="0.3">
      <c r="A25" s="58" t="s">
        <v>11</v>
      </c>
      <c r="B25" s="93">
        <f>SUM(B26:B31)</f>
        <v>0</v>
      </c>
      <c r="C25" s="93">
        <f t="shared" ref="C25:G25" si="7">SUM(C26:C31)</f>
        <v>0</v>
      </c>
      <c r="D25" s="93">
        <f t="shared" si="7"/>
        <v>17</v>
      </c>
      <c r="E25" s="93">
        <f t="shared" si="7"/>
        <v>212</v>
      </c>
      <c r="F25" s="93">
        <f t="shared" si="7"/>
        <v>306</v>
      </c>
      <c r="G25" s="93">
        <f t="shared" si="7"/>
        <v>204</v>
      </c>
      <c r="H25" s="93">
        <f>SUM(H26:H31)</f>
        <v>243</v>
      </c>
      <c r="I25" s="93">
        <f>SUM(I26:I31)</f>
        <v>257</v>
      </c>
      <c r="J25" s="2">
        <f>SUM(J26:J31)</f>
        <v>1239</v>
      </c>
    </row>
    <row r="26" spans="1:10" x14ac:dyDescent="0.3">
      <c r="A26" s="77" t="s">
        <v>21</v>
      </c>
      <c r="B26" s="91">
        <v>0</v>
      </c>
      <c r="C26" s="91">
        <v>0</v>
      </c>
      <c r="D26" s="91">
        <v>0</v>
      </c>
      <c r="E26" s="91">
        <v>0</v>
      </c>
      <c r="F26" s="91">
        <v>37</v>
      </c>
      <c r="G26" s="91">
        <v>76</v>
      </c>
      <c r="H26" s="91">
        <v>37</v>
      </c>
      <c r="I26" s="91">
        <v>0</v>
      </c>
      <c r="J26" s="3">
        <f t="shared" si="3"/>
        <v>150</v>
      </c>
    </row>
    <row r="27" spans="1:10" x14ac:dyDescent="0.3">
      <c r="A27" s="77" t="s">
        <v>22</v>
      </c>
      <c r="B27" s="93">
        <v>0</v>
      </c>
      <c r="C27" s="93">
        <v>0</v>
      </c>
      <c r="D27" s="93">
        <v>6</v>
      </c>
      <c r="E27" s="93">
        <v>46</v>
      </c>
      <c r="F27" s="93">
        <v>34</v>
      </c>
      <c r="G27" s="93">
        <v>27</v>
      </c>
      <c r="H27" s="93">
        <v>18</v>
      </c>
      <c r="I27" s="93">
        <v>12</v>
      </c>
      <c r="J27" s="2">
        <f t="shared" si="3"/>
        <v>143</v>
      </c>
    </row>
    <row r="28" spans="1:10" x14ac:dyDescent="0.3">
      <c r="A28" s="77" t="s">
        <v>24</v>
      </c>
      <c r="B28" s="91">
        <v>0</v>
      </c>
      <c r="C28" s="91">
        <v>0</v>
      </c>
      <c r="D28" s="91">
        <v>0</v>
      </c>
      <c r="E28" s="91">
        <v>0</v>
      </c>
      <c r="F28" s="91">
        <v>4</v>
      </c>
      <c r="G28" s="91">
        <v>43</v>
      </c>
      <c r="H28" s="91">
        <v>10</v>
      </c>
      <c r="I28" s="91">
        <v>0</v>
      </c>
      <c r="J28" s="6">
        <f t="shared" si="3"/>
        <v>57</v>
      </c>
    </row>
    <row r="29" spans="1:10" x14ac:dyDescent="0.3">
      <c r="A29" s="77" t="s">
        <v>27</v>
      </c>
      <c r="B29" s="93">
        <v>0</v>
      </c>
      <c r="C29" s="93">
        <v>0</v>
      </c>
      <c r="D29" s="93">
        <v>10</v>
      </c>
      <c r="E29" s="93">
        <v>151</v>
      </c>
      <c r="F29" s="93">
        <v>83</v>
      </c>
      <c r="G29" s="93">
        <v>23</v>
      </c>
      <c r="H29" s="93">
        <v>49</v>
      </c>
      <c r="I29" s="93">
        <v>53</v>
      </c>
      <c r="J29" s="2">
        <f t="shared" si="3"/>
        <v>369</v>
      </c>
    </row>
    <row r="30" spans="1:10" x14ac:dyDescent="0.3">
      <c r="A30" s="77" t="s">
        <v>29</v>
      </c>
      <c r="B30" s="91">
        <v>0</v>
      </c>
      <c r="C30" s="91">
        <v>0</v>
      </c>
      <c r="D30" s="91">
        <v>0</v>
      </c>
      <c r="E30" s="91">
        <v>14</v>
      </c>
      <c r="F30" s="91">
        <v>8</v>
      </c>
      <c r="G30" s="91">
        <v>0</v>
      </c>
      <c r="H30" s="91">
        <v>118</v>
      </c>
      <c r="I30" s="91">
        <v>187</v>
      </c>
      <c r="J30" s="6">
        <f t="shared" si="3"/>
        <v>327</v>
      </c>
    </row>
    <row r="31" spans="1:10" x14ac:dyDescent="0.3">
      <c r="A31" s="77" t="s">
        <v>76</v>
      </c>
      <c r="B31" s="93">
        <v>0</v>
      </c>
      <c r="C31" s="93">
        <v>0</v>
      </c>
      <c r="D31" s="93">
        <v>1</v>
      </c>
      <c r="E31" s="93">
        <v>1</v>
      </c>
      <c r="F31" s="93">
        <v>140</v>
      </c>
      <c r="G31" s="93">
        <v>35</v>
      </c>
      <c r="H31" s="93">
        <v>11</v>
      </c>
      <c r="I31" s="93">
        <v>5</v>
      </c>
      <c r="J31" s="2">
        <f t="shared" si="3"/>
        <v>193</v>
      </c>
    </row>
    <row r="32" spans="1:10" x14ac:dyDescent="0.3">
      <c r="A32" s="58"/>
      <c r="B32" s="92"/>
      <c r="C32" s="92"/>
      <c r="D32" s="92"/>
      <c r="E32" s="92"/>
      <c r="F32" s="92"/>
      <c r="G32" s="92"/>
      <c r="H32" s="92"/>
      <c r="I32" s="92"/>
      <c r="J32" s="3"/>
    </row>
    <row r="33" spans="1:10" ht="15.6" x14ac:dyDescent="0.3">
      <c r="A33" s="59" t="s">
        <v>30</v>
      </c>
      <c r="B33" s="85">
        <f>SUM(B34:B35)</f>
        <v>273</v>
      </c>
      <c r="C33" s="85">
        <f t="shared" ref="C33:H33" si="8">SUM(C34:C35)</f>
        <v>397</v>
      </c>
      <c r="D33" s="85">
        <f t="shared" si="8"/>
        <v>895</v>
      </c>
      <c r="E33" s="85">
        <f t="shared" si="8"/>
        <v>1439</v>
      </c>
      <c r="F33" s="85">
        <f t="shared" si="8"/>
        <v>2009</v>
      </c>
      <c r="G33" s="85">
        <f t="shared" si="8"/>
        <v>2243</v>
      </c>
      <c r="H33" s="85">
        <f t="shared" si="8"/>
        <v>2392</v>
      </c>
      <c r="I33" s="85">
        <f>SUM(I34:I35)</f>
        <v>2322</v>
      </c>
      <c r="J33" s="5">
        <f>SUM(B33:I33)</f>
        <v>11970</v>
      </c>
    </row>
    <row r="34" spans="1:10" x14ac:dyDescent="0.3">
      <c r="A34" s="58" t="s">
        <v>31</v>
      </c>
      <c r="B34" s="92">
        <v>1</v>
      </c>
      <c r="C34" s="92">
        <v>3</v>
      </c>
      <c r="D34" s="92">
        <v>115</v>
      </c>
      <c r="E34" s="92">
        <v>275</v>
      </c>
      <c r="F34" s="92">
        <v>336</v>
      </c>
      <c r="G34" s="92">
        <v>466</v>
      </c>
      <c r="H34" s="92">
        <v>490</v>
      </c>
      <c r="I34" s="92">
        <v>504</v>
      </c>
      <c r="J34" s="3">
        <f t="shared" ref="J34:J35" si="9">SUM(B34:I34)</f>
        <v>2190</v>
      </c>
    </row>
    <row r="35" spans="1:10" x14ac:dyDescent="0.3">
      <c r="A35" s="58" t="s">
        <v>32</v>
      </c>
      <c r="B35" s="87">
        <v>272</v>
      </c>
      <c r="C35" s="87">
        <v>394</v>
      </c>
      <c r="D35" s="87">
        <v>780</v>
      </c>
      <c r="E35" s="87">
        <v>1164</v>
      </c>
      <c r="F35" s="87">
        <v>1673</v>
      </c>
      <c r="G35" s="87">
        <v>1777</v>
      </c>
      <c r="H35" s="87">
        <v>1902</v>
      </c>
      <c r="I35" s="87">
        <v>1818</v>
      </c>
      <c r="J35" s="2">
        <f t="shared" si="9"/>
        <v>9780</v>
      </c>
    </row>
    <row r="36" spans="1:10" x14ac:dyDescent="0.3">
      <c r="A36" s="58"/>
      <c r="B36" s="92"/>
      <c r="C36" s="92"/>
      <c r="D36" s="92"/>
      <c r="E36" s="92"/>
      <c r="F36" s="92"/>
      <c r="G36" s="92"/>
      <c r="H36" s="92"/>
      <c r="I36" s="92"/>
      <c r="J36" s="3"/>
    </row>
    <row r="37" spans="1:10" x14ac:dyDescent="0.3">
      <c r="A37" s="79" t="s">
        <v>33</v>
      </c>
      <c r="B37" s="85">
        <f>B39</f>
        <v>236</v>
      </c>
      <c r="C37" s="85">
        <f t="shared" ref="C37:I37" si="10">C39</f>
        <v>358</v>
      </c>
      <c r="D37" s="85">
        <f t="shared" si="10"/>
        <v>765</v>
      </c>
      <c r="E37" s="85">
        <f t="shared" si="10"/>
        <v>1386</v>
      </c>
      <c r="F37" s="85">
        <f t="shared" si="10"/>
        <v>1860</v>
      </c>
      <c r="G37" s="85">
        <f t="shared" si="10"/>
        <v>2101</v>
      </c>
      <c r="H37" s="89">
        <f t="shared" si="10"/>
        <v>2266</v>
      </c>
      <c r="I37" s="89">
        <f t="shared" si="10"/>
        <v>2176</v>
      </c>
      <c r="J37" s="24">
        <f t="shared" ref="J37:J51" si="11">SUM(B37:I37)</f>
        <v>11148</v>
      </c>
    </row>
    <row r="38" spans="1:10" x14ac:dyDescent="0.3">
      <c r="A38" s="58" t="s">
        <v>34</v>
      </c>
      <c r="B38" s="91">
        <v>37</v>
      </c>
      <c r="C38" s="91">
        <v>39</v>
      </c>
      <c r="D38" s="91">
        <v>130</v>
      </c>
      <c r="E38" s="91">
        <v>53</v>
      </c>
      <c r="F38" s="91">
        <v>149</v>
      </c>
      <c r="G38" s="91">
        <v>142</v>
      </c>
      <c r="H38" s="92">
        <v>126</v>
      </c>
      <c r="I38" s="92">
        <v>146</v>
      </c>
      <c r="J38" s="3">
        <f t="shared" si="11"/>
        <v>822</v>
      </c>
    </row>
    <row r="39" spans="1:10" x14ac:dyDescent="0.3">
      <c r="A39" s="58" t="s">
        <v>35</v>
      </c>
      <c r="B39" s="93">
        <v>236</v>
      </c>
      <c r="C39" s="93">
        <v>358</v>
      </c>
      <c r="D39" s="93">
        <v>765</v>
      </c>
      <c r="E39" s="93">
        <v>1386</v>
      </c>
      <c r="F39" s="93">
        <v>1860</v>
      </c>
      <c r="G39" s="93">
        <v>2101</v>
      </c>
      <c r="H39" s="87">
        <v>2266</v>
      </c>
      <c r="I39" s="87">
        <v>2176</v>
      </c>
      <c r="J39" s="2">
        <f t="shared" si="11"/>
        <v>11148</v>
      </c>
    </row>
    <row r="40" spans="1:10" x14ac:dyDescent="0.3">
      <c r="A40" s="77"/>
      <c r="B40" s="91"/>
      <c r="C40" s="91"/>
      <c r="D40" s="91"/>
      <c r="E40" s="91"/>
      <c r="F40" s="91"/>
      <c r="G40" s="91"/>
      <c r="H40" s="92"/>
      <c r="I40" s="92"/>
      <c r="J40" s="6"/>
    </row>
    <row r="41" spans="1:10" x14ac:dyDescent="0.3">
      <c r="A41" s="79" t="s">
        <v>138</v>
      </c>
      <c r="B41" s="85">
        <f>SUM(B42,B45,B48,B51)</f>
        <v>236</v>
      </c>
      <c r="C41" s="85">
        <f t="shared" ref="C41:D41" si="12">SUM(C42,C45,C48,C51)</f>
        <v>358</v>
      </c>
      <c r="D41" s="85">
        <f t="shared" si="12"/>
        <v>765</v>
      </c>
      <c r="E41" s="85">
        <f>SUM(E42,E45,E48,E51)</f>
        <v>1386</v>
      </c>
      <c r="F41" s="85">
        <f>SUM(F42,F45,F48,F51)</f>
        <v>1860</v>
      </c>
      <c r="G41" s="85">
        <f>SUM(G42,G45,G48,G51)</f>
        <v>2101</v>
      </c>
      <c r="H41" s="85">
        <f>SUM(H42,H45,H48,H51)</f>
        <v>2266</v>
      </c>
      <c r="I41" s="85">
        <f>SUM(I42,I45,I48,I51)</f>
        <v>2176</v>
      </c>
      <c r="J41" s="24">
        <f t="shared" si="11"/>
        <v>11148</v>
      </c>
    </row>
    <row r="42" spans="1:10" x14ac:dyDescent="0.3">
      <c r="A42" s="58" t="s">
        <v>36</v>
      </c>
      <c r="B42" s="91">
        <f>SUM(B43:B44)</f>
        <v>29</v>
      </c>
      <c r="C42" s="91">
        <f t="shared" ref="C42:F42" si="13">SUM(C43:C44)</f>
        <v>53</v>
      </c>
      <c r="D42" s="91">
        <f t="shared" si="13"/>
        <v>158</v>
      </c>
      <c r="E42" s="91">
        <f t="shared" si="13"/>
        <v>157</v>
      </c>
      <c r="F42" s="91">
        <f t="shared" si="13"/>
        <v>236</v>
      </c>
      <c r="G42" s="91">
        <f>SUM(G43:G44)</f>
        <v>251</v>
      </c>
      <c r="H42" s="92">
        <f t="shared" ref="H42" si="14">SUM(H43:H44)</f>
        <v>406</v>
      </c>
      <c r="I42" s="92">
        <v>320</v>
      </c>
      <c r="J42" s="6">
        <f t="shared" si="11"/>
        <v>1610</v>
      </c>
    </row>
    <row r="43" spans="1:10" x14ac:dyDescent="0.3">
      <c r="A43" s="77" t="s">
        <v>37</v>
      </c>
      <c r="B43" s="93">
        <v>4</v>
      </c>
      <c r="C43" s="93">
        <v>1</v>
      </c>
      <c r="D43" s="93">
        <v>6</v>
      </c>
      <c r="E43" s="93">
        <v>5</v>
      </c>
      <c r="F43" s="93">
        <v>10</v>
      </c>
      <c r="G43" s="93">
        <v>7</v>
      </c>
      <c r="H43" s="87">
        <v>5</v>
      </c>
      <c r="I43" s="87">
        <v>2</v>
      </c>
      <c r="J43" s="2">
        <f t="shared" si="11"/>
        <v>40</v>
      </c>
    </row>
    <row r="44" spans="1:10" x14ac:dyDescent="0.3">
      <c r="A44" s="77" t="s">
        <v>38</v>
      </c>
      <c r="B44" s="91">
        <v>25</v>
      </c>
      <c r="C44" s="91">
        <v>52</v>
      </c>
      <c r="D44" s="91">
        <v>152</v>
      </c>
      <c r="E44" s="91">
        <v>152</v>
      </c>
      <c r="F44" s="91">
        <v>226</v>
      </c>
      <c r="G44" s="91">
        <v>244</v>
      </c>
      <c r="H44" s="92">
        <v>401</v>
      </c>
      <c r="I44" s="92">
        <v>318</v>
      </c>
      <c r="J44" s="3">
        <f t="shared" si="11"/>
        <v>1570</v>
      </c>
    </row>
    <row r="45" spans="1:10" x14ac:dyDescent="0.3">
      <c r="A45" s="58" t="s">
        <v>39</v>
      </c>
      <c r="B45" s="93">
        <f>SUM(B46:B47)</f>
        <v>183</v>
      </c>
      <c r="C45" s="93">
        <f t="shared" ref="C45:G45" si="15">SUM(C46:C47)</f>
        <v>260</v>
      </c>
      <c r="D45" s="93">
        <f t="shared" si="15"/>
        <v>514</v>
      </c>
      <c r="E45" s="93">
        <f t="shared" si="15"/>
        <v>1013</v>
      </c>
      <c r="F45" s="93">
        <f t="shared" si="15"/>
        <v>1206</v>
      </c>
      <c r="G45" s="93">
        <f t="shared" si="15"/>
        <v>1414</v>
      </c>
      <c r="H45" s="87">
        <f>SUM(H46:H47)</f>
        <v>1288</v>
      </c>
      <c r="I45" s="87">
        <v>1250</v>
      </c>
      <c r="J45" s="2">
        <f t="shared" si="11"/>
        <v>7128</v>
      </c>
    </row>
    <row r="46" spans="1:10" x14ac:dyDescent="0.3">
      <c r="A46" s="77" t="s">
        <v>37</v>
      </c>
      <c r="B46" s="91">
        <v>6</v>
      </c>
      <c r="C46" s="91">
        <v>7</v>
      </c>
      <c r="D46" s="91">
        <v>6</v>
      </c>
      <c r="E46" s="91">
        <v>10</v>
      </c>
      <c r="F46" s="91">
        <v>15</v>
      </c>
      <c r="G46" s="91">
        <v>7</v>
      </c>
      <c r="H46" s="92">
        <v>9</v>
      </c>
      <c r="I46" s="92">
        <v>6</v>
      </c>
      <c r="J46" s="3">
        <f t="shared" si="11"/>
        <v>66</v>
      </c>
    </row>
    <row r="47" spans="1:10" x14ac:dyDescent="0.3">
      <c r="A47" s="77" t="s">
        <v>38</v>
      </c>
      <c r="B47" s="93">
        <v>177</v>
      </c>
      <c r="C47" s="93">
        <v>253</v>
      </c>
      <c r="D47" s="93">
        <v>508</v>
      </c>
      <c r="E47" s="93">
        <v>1003</v>
      </c>
      <c r="F47" s="93">
        <v>1191</v>
      </c>
      <c r="G47" s="93">
        <v>1407</v>
      </c>
      <c r="H47" s="87">
        <v>1279</v>
      </c>
      <c r="I47" s="87">
        <v>1244</v>
      </c>
      <c r="J47" s="2">
        <f t="shared" si="11"/>
        <v>7062</v>
      </c>
    </row>
    <row r="48" spans="1:10" x14ac:dyDescent="0.3">
      <c r="A48" s="58" t="s">
        <v>40</v>
      </c>
      <c r="B48" s="91">
        <f>SUM(B49:B50)</f>
        <v>24</v>
      </c>
      <c r="C48" s="91">
        <f t="shared" ref="C48:F48" si="16">SUM(C49:C50)</f>
        <v>45</v>
      </c>
      <c r="D48" s="91">
        <f t="shared" si="16"/>
        <v>93</v>
      </c>
      <c r="E48" s="91">
        <f>SUM(E49:E50)</f>
        <v>216</v>
      </c>
      <c r="F48" s="91">
        <f t="shared" si="16"/>
        <v>418</v>
      </c>
      <c r="G48" s="91">
        <f>SUM(G49:G50)</f>
        <v>436</v>
      </c>
      <c r="H48" s="92">
        <v>572</v>
      </c>
      <c r="I48" s="92">
        <v>532</v>
      </c>
      <c r="J48" s="6">
        <f t="shared" si="11"/>
        <v>2336</v>
      </c>
    </row>
    <row r="49" spans="1:10" x14ac:dyDescent="0.3">
      <c r="A49" s="77" t="s">
        <v>37</v>
      </c>
      <c r="B49" s="93">
        <v>0</v>
      </c>
      <c r="C49" s="93">
        <v>1</v>
      </c>
      <c r="D49" s="93">
        <v>0</v>
      </c>
      <c r="E49" s="93">
        <v>0</v>
      </c>
      <c r="F49" s="93">
        <v>3</v>
      </c>
      <c r="G49" s="93">
        <v>2</v>
      </c>
      <c r="H49" s="93">
        <v>2</v>
      </c>
      <c r="I49" s="93">
        <v>0</v>
      </c>
      <c r="J49" s="2">
        <f t="shared" si="11"/>
        <v>8</v>
      </c>
    </row>
    <row r="50" spans="1:10" x14ac:dyDescent="0.3">
      <c r="A50" s="77" t="s">
        <v>38</v>
      </c>
      <c r="B50" s="91">
        <v>24</v>
      </c>
      <c r="C50" s="91">
        <v>44</v>
      </c>
      <c r="D50" s="91">
        <v>93</v>
      </c>
      <c r="E50" s="91">
        <v>216</v>
      </c>
      <c r="F50" s="91">
        <v>415</v>
      </c>
      <c r="G50" s="91">
        <v>434</v>
      </c>
      <c r="H50" s="92">
        <v>570</v>
      </c>
      <c r="I50" s="92">
        <v>532</v>
      </c>
      <c r="J50" s="6">
        <f t="shared" si="11"/>
        <v>2328</v>
      </c>
    </row>
    <row r="51" spans="1:10" ht="15" thickBot="1" x14ac:dyDescent="0.35">
      <c r="A51" s="60" t="s">
        <v>41</v>
      </c>
      <c r="B51" s="61">
        <v>0</v>
      </c>
      <c r="C51" s="61">
        <v>0</v>
      </c>
      <c r="D51" s="61">
        <v>0</v>
      </c>
      <c r="E51" s="61">
        <v>0</v>
      </c>
      <c r="F51" s="61">
        <v>0</v>
      </c>
      <c r="G51" s="61">
        <v>0</v>
      </c>
      <c r="H51" s="61">
        <v>0</v>
      </c>
      <c r="I51" s="80">
        <v>74</v>
      </c>
      <c r="J51" s="81">
        <f t="shared" si="11"/>
        <v>74</v>
      </c>
    </row>
    <row r="109" spans="1:7" x14ac:dyDescent="0.3">
      <c r="A109" s="12"/>
      <c r="B109" s="12"/>
      <c r="C109" s="12"/>
      <c r="D109" s="12"/>
      <c r="E109" s="12"/>
      <c r="F109" s="12"/>
      <c r="G109" s="12"/>
    </row>
    <row r="110" spans="1:7" ht="21" x14ac:dyDescent="0.3">
      <c r="A110" s="1"/>
      <c r="B110" s="12"/>
      <c r="C110" s="12"/>
      <c r="D110" s="12"/>
      <c r="E110" s="12"/>
      <c r="F110" s="12"/>
      <c r="G110" s="12"/>
    </row>
    <row r="111" spans="1:7" x14ac:dyDescent="0.3">
      <c r="A111" s="12"/>
      <c r="B111" s="12"/>
      <c r="C111" s="12"/>
      <c r="D111" s="12"/>
      <c r="E111" s="12"/>
      <c r="F111" s="12"/>
      <c r="G111" s="12"/>
    </row>
    <row r="112" spans="1:7" x14ac:dyDescent="0.3">
      <c r="A112" s="13"/>
      <c r="B112" s="13"/>
      <c r="C112" s="13"/>
      <c r="D112" s="13"/>
      <c r="E112" s="13"/>
      <c r="F112" s="13"/>
      <c r="G112" s="13"/>
    </row>
    <row r="113" spans="1:7" x14ac:dyDescent="0.3">
      <c r="A113" s="14"/>
      <c r="B113" s="14"/>
      <c r="C113" s="14"/>
      <c r="D113" s="14"/>
      <c r="E113" s="14"/>
      <c r="F113" s="14"/>
      <c r="G113" s="14"/>
    </row>
    <row r="114" spans="1:7" x14ac:dyDescent="0.3">
      <c r="A114" s="13"/>
      <c r="B114" s="13"/>
      <c r="C114" s="13"/>
      <c r="D114" s="13"/>
      <c r="E114" s="13"/>
      <c r="F114" s="13"/>
      <c r="G114" s="13"/>
    </row>
    <row r="115" spans="1:7" ht="16.2" x14ac:dyDescent="0.3">
      <c r="A115" s="21"/>
      <c r="B115" s="21"/>
      <c r="C115" s="21"/>
      <c r="D115" s="21"/>
      <c r="E115" s="21"/>
      <c r="F115" s="21"/>
      <c r="G115" s="21"/>
    </row>
    <row r="116" spans="1:7" ht="16.2" x14ac:dyDescent="0.3">
      <c r="A116" s="21"/>
      <c r="B116" s="21"/>
      <c r="C116" s="21"/>
      <c r="D116" s="21"/>
      <c r="E116" s="21"/>
      <c r="F116" s="21"/>
      <c r="G116" s="21"/>
    </row>
    <row r="117" spans="1:7" ht="16.2" x14ac:dyDescent="0.3">
      <c r="A117" s="22"/>
      <c r="B117" s="23"/>
      <c r="C117" s="23"/>
      <c r="D117" s="23"/>
      <c r="E117" s="23"/>
      <c r="F117" s="23"/>
      <c r="G117" s="23"/>
    </row>
    <row r="118" spans="1:7" ht="16.2" x14ac:dyDescent="0.3">
      <c r="A118" s="21"/>
      <c r="B118" s="21"/>
      <c r="C118" s="21"/>
      <c r="D118" s="21"/>
      <c r="E118" s="21"/>
      <c r="F118" s="21"/>
      <c r="G118" s="21"/>
    </row>
    <row r="119" spans="1:7" ht="16.2" x14ac:dyDescent="0.3">
      <c r="A119" s="21"/>
      <c r="B119" s="21"/>
      <c r="C119" s="21"/>
      <c r="D119" s="21"/>
      <c r="E119" s="21"/>
      <c r="F119" s="21"/>
      <c r="G119" s="21"/>
    </row>
    <row r="120" spans="1:7" ht="16.2" x14ac:dyDescent="0.3">
      <c r="A120" s="22"/>
      <c r="B120" s="23"/>
      <c r="C120" s="23"/>
      <c r="D120" s="23"/>
      <c r="E120" s="23"/>
      <c r="F120" s="23"/>
      <c r="G120" s="23"/>
    </row>
    <row r="121" spans="1:7" ht="16.2" x14ac:dyDescent="0.3">
      <c r="A121" s="22"/>
      <c r="B121" s="23"/>
      <c r="C121" s="23"/>
      <c r="D121" s="23"/>
      <c r="E121" s="23"/>
      <c r="F121" s="23"/>
      <c r="G121" s="23"/>
    </row>
  </sheetData>
  <mergeCells count="1">
    <mergeCell ref="A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7AA36-052C-410E-91F3-837E07A4532E}">
  <dimension ref="A1:J68"/>
  <sheetViews>
    <sheetView zoomScale="80" zoomScaleNormal="80" workbookViewId="0">
      <selection sqref="A1:J1"/>
    </sheetView>
  </sheetViews>
  <sheetFormatPr defaultRowHeight="14.4" x14ac:dyDescent="0.3"/>
  <cols>
    <col min="1" max="1" width="48.77734375" bestFit="1" customWidth="1"/>
    <col min="2" max="9" width="9.77734375" customWidth="1"/>
  </cols>
  <sheetData>
    <row r="1" spans="1:10" ht="21.6" thickBot="1" x14ac:dyDescent="0.35">
      <c r="A1" s="117" t="s">
        <v>42</v>
      </c>
      <c r="B1" s="117"/>
      <c r="C1" s="117"/>
      <c r="D1" s="117"/>
      <c r="E1" s="117"/>
      <c r="F1" s="117"/>
      <c r="G1" s="117"/>
      <c r="H1" s="117"/>
      <c r="I1" s="117"/>
      <c r="J1" s="117"/>
    </row>
    <row r="2" spans="1:10" ht="29.4" thickBot="1" x14ac:dyDescent="0.35">
      <c r="A2" s="54"/>
      <c r="B2" s="55" t="s">
        <v>15</v>
      </c>
      <c r="C2" s="55" t="s">
        <v>16</v>
      </c>
      <c r="D2" s="55" t="s">
        <v>17</v>
      </c>
      <c r="E2" s="55" t="s">
        <v>18</v>
      </c>
      <c r="F2" s="55" t="s">
        <v>19</v>
      </c>
      <c r="G2" s="55" t="s">
        <v>119</v>
      </c>
      <c r="H2" s="55" t="s">
        <v>120</v>
      </c>
      <c r="I2" s="55" t="s">
        <v>137</v>
      </c>
      <c r="J2" s="75" t="s">
        <v>6</v>
      </c>
    </row>
    <row r="3" spans="1:10" x14ac:dyDescent="0.3">
      <c r="A3" s="79" t="s">
        <v>139</v>
      </c>
      <c r="B3" s="85">
        <f>SUM(B4+B9+B14)</f>
        <v>236</v>
      </c>
      <c r="C3" s="85">
        <f>SUM(C4+C9+C14)</f>
        <v>358</v>
      </c>
      <c r="D3" s="85">
        <f t="shared" ref="D3:G3" si="0">SUM(D4+D9+D14+D19)</f>
        <v>765</v>
      </c>
      <c r="E3" s="85">
        <f t="shared" si="0"/>
        <v>1386</v>
      </c>
      <c r="F3" s="85">
        <f t="shared" si="0"/>
        <v>1860</v>
      </c>
      <c r="G3" s="85">
        <f t="shared" si="0"/>
        <v>2101</v>
      </c>
      <c r="H3" s="89">
        <f>SUM(H4+H9+H14+H19)</f>
        <v>2266</v>
      </c>
      <c r="I3" s="89">
        <f>SUM(I4+I9+I14+I19)</f>
        <v>2176</v>
      </c>
      <c r="J3" s="24">
        <f t="shared" ref="J3:J17" si="1">SUM(B3:I3)</f>
        <v>11148</v>
      </c>
    </row>
    <row r="4" spans="1:10" x14ac:dyDescent="0.3">
      <c r="A4" s="58" t="s">
        <v>8</v>
      </c>
      <c r="B4" s="91">
        <f>SUM(B5:B8)</f>
        <v>236</v>
      </c>
      <c r="C4" s="91">
        <f t="shared" ref="C4:I4" si="2">SUM(C5:C8)</f>
        <v>130</v>
      </c>
      <c r="D4" s="91">
        <f t="shared" si="2"/>
        <v>229</v>
      </c>
      <c r="E4" s="91">
        <f t="shared" si="2"/>
        <v>268</v>
      </c>
      <c r="F4" s="91">
        <f t="shared" si="2"/>
        <v>433</v>
      </c>
      <c r="G4" s="91">
        <f t="shared" si="2"/>
        <v>290</v>
      </c>
      <c r="H4" s="92">
        <f t="shared" si="2"/>
        <v>299</v>
      </c>
      <c r="I4" s="92">
        <f t="shared" si="2"/>
        <v>349</v>
      </c>
      <c r="J4" s="6">
        <f t="shared" si="1"/>
        <v>2234</v>
      </c>
    </row>
    <row r="5" spans="1:10" x14ac:dyDescent="0.3">
      <c r="A5" s="77" t="s">
        <v>36</v>
      </c>
      <c r="B5" s="93">
        <v>29</v>
      </c>
      <c r="C5" s="93">
        <v>27</v>
      </c>
      <c r="D5" s="93">
        <v>30</v>
      </c>
      <c r="E5" s="93">
        <v>27</v>
      </c>
      <c r="F5" s="93">
        <v>32</v>
      </c>
      <c r="G5" s="93">
        <v>18</v>
      </c>
      <c r="H5" s="93">
        <v>42</v>
      </c>
      <c r="I5" s="93">
        <v>31</v>
      </c>
      <c r="J5" s="2">
        <f t="shared" si="1"/>
        <v>236</v>
      </c>
    </row>
    <row r="6" spans="1:10" x14ac:dyDescent="0.3">
      <c r="A6" s="77" t="s">
        <v>39</v>
      </c>
      <c r="B6" s="91">
        <v>183</v>
      </c>
      <c r="C6" s="91">
        <v>91</v>
      </c>
      <c r="D6" s="91">
        <v>168</v>
      </c>
      <c r="E6" s="91">
        <v>183</v>
      </c>
      <c r="F6" s="91">
        <v>271</v>
      </c>
      <c r="G6" s="91">
        <v>199</v>
      </c>
      <c r="H6" s="92">
        <v>197</v>
      </c>
      <c r="I6" s="92">
        <v>221</v>
      </c>
      <c r="J6" s="6">
        <f t="shared" si="1"/>
        <v>1513</v>
      </c>
    </row>
    <row r="7" spans="1:10" x14ac:dyDescent="0.3">
      <c r="A7" s="77" t="s">
        <v>40</v>
      </c>
      <c r="B7" s="93">
        <v>24</v>
      </c>
      <c r="C7" s="93">
        <v>12</v>
      </c>
      <c r="D7" s="93">
        <v>31</v>
      </c>
      <c r="E7" s="93">
        <v>58</v>
      </c>
      <c r="F7" s="93">
        <v>130</v>
      </c>
      <c r="G7" s="93">
        <v>73</v>
      </c>
      <c r="H7" s="87">
        <v>60</v>
      </c>
      <c r="I7" s="87">
        <v>88</v>
      </c>
      <c r="J7" s="2">
        <f t="shared" si="1"/>
        <v>476</v>
      </c>
    </row>
    <row r="8" spans="1:10" x14ac:dyDescent="0.3">
      <c r="A8" s="77" t="s">
        <v>41</v>
      </c>
      <c r="B8" s="91">
        <v>0</v>
      </c>
      <c r="C8" s="91">
        <v>0</v>
      </c>
      <c r="D8" s="91">
        <v>0</v>
      </c>
      <c r="E8" s="91">
        <v>0</v>
      </c>
      <c r="F8" s="91">
        <v>0</v>
      </c>
      <c r="G8" s="91">
        <v>0</v>
      </c>
      <c r="H8" s="91">
        <v>0</v>
      </c>
      <c r="I8" s="91">
        <v>9</v>
      </c>
      <c r="J8" s="3">
        <f t="shared" si="1"/>
        <v>9</v>
      </c>
    </row>
    <row r="9" spans="1:10" x14ac:dyDescent="0.3">
      <c r="A9" s="58" t="s">
        <v>9</v>
      </c>
      <c r="B9" s="93">
        <f>SUM(B10:B13)</f>
        <v>0</v>
      </c>
      <c r="C9" s="93">
        <f t="shared" ref="C9:I9" si="3">SUM(C10:C13)</f>
        <v>130</v>
      </c>
      <c r="D9" s="93">
        <f t="shared" si="3"/>
        <v>186</v>
      </c>
      <c r="E9" s="93">
        <f t="shared" si="3"/>
        <v>203</v>
      </c>
      <c r="F9" s="93">
        <f t="shared" si="3"/>
        <v>147</v>
      </c>
      <c r="G9" s="93">
        <f t="shared" si="3"/>
        <v>134</v>
      </c>
      <c r="H9" s="93">
        <f t="shared" si="3"/>
        <v>100</v>
      </c>
      <c r="I9" s="93">
        <f t="shared" si="3"/>
        <v>1</v>
      </c>
      <c r="J9" s="2">
        <f t="shared" si="1"/>
        <v>901</v>
      </c>
    </row>
    <row r="10" spans="1:10" x14ac:dyDescent="0.3">
      <c r="A10" s="77" t="s">
        <v>36</v>
      </c>
      <c r="B10" s="91">
        <v>0</v>
      </c>
      <c r="C10" s="91">
        <v>13</v>
      </c>
      <c r="D10" s="91">
        <v>63</v>
      </c>
      <c r="E10" s="91">
        <v>50</v>
      </c>
      <c r="F10" s="91">
        <v>38</v>
      </c>
      <c r="G10" s="91">
        <v>23</v>
      </c>
      <c r="H10" s="91">
        <v>18</v>
      </c>
      <c r="I10" s="91">
        <v>0</v>
      </c>
      <c r="J10" s="3">
        <f t="shared" si="1"/>
        <v>205</v>
      </c>
    </row>
    <row r="11" spans="1:10" x14ac:dyDescent="0.3">
      <c r="A11" s="77" t="s">
        <v>39</v>
      </c>
      <c r="B11" s="93">
        <v>0</v>
      </c>
      <c r="C11" s="93">
        <v>111</v>
      </c>
      <c r="D11" s="93">
        <v>117</v>
      </c>
      <c r="E11" s="93">
        <v>116</v>
      </c>
      <c r="F11" s="93">
        <v>90</v>
      </c>
      <c r="G11" s="93">
        <v>93</v>
      </c>
      <c r="H11" s="93">
        <v>63</v>
      </c>
      <c r="I11" s="93">
        <v>1</v>
      </c>
      <c r="J11" s="2">
        <f t="shared" si="1"/>
        <v>591</v>
      </c>
    </row>
    <row r="12" spans="1:10" x14ac:dyDescent="0.3">
      <c r="A12" s="77" t="s">
        <v>40</v>
      </c>
      <c r="B12" s="91">
        <v>0</v>
      </c>
      <c r="C12" s="91">
        <v>6</v>
      </c>
      <c r="D12" s="91">
        <v>6</v>
      </c>
      <c r="E12" s="91">
        <v>37</v>
      </c>
      <c r="F12" s="91">
        <v>19</v>
      </c>
      <c r="G12" s="91">
        <v>18</v>
      </c>
      <c r="H12" s="91">
        <v>19</v>
      </c>
      <c r="I12" s="91">
        <v>0</v>
      </c>
      <c r="J12" s="6">
        <f t="shared" si="1"/>
        <v>105</v>
      </c>
    </row>
    <row r="13" spans="1:10" x14ac:dyDescent="0.3">
      <c r="A13" s="77" t="s">
        <v>41</v>
      </c>
      <c r="B13" s="93">
        <v>0</v>
      </c>
      <c r="C13" s="93">
        <v>0</v>
      </c>
      <c r="D13" s="93">
        <v>0</v>
      </c>
      <c r="E13" s="93">
        <v>0</v>
      </c>
      <c r="F13" s="93">
        <v>0</v>
      </c>
      <c r="G13" s="93">
        <v>0</v>
      </c>
      <c r="H13" s="93">
        <v>0</v>
      </c>
      <c r="I13" s="93">
        <v>0</v>
      </c>
      <c r="J13" s="2">
        <f t="shared" si="1"/>
        <v>0</v>
      </c>
    </row>
    <row r="14" spans="1:10" x14ac:dyDescent="0.3">
      <c r="A14" s="58" t="s">
        <v>10</v>
      </c>
      <c r="B14" s="91">
        <f>SUM(B15:B18)</f>
        <v>0</v>
      </c>
      <c r="C14" s="91">
        <f t="shared" ref="C14:I14" si="4">SUM(C15:C18)</f>
        <v>98</v>
      </c>
      <c r="D14" s="91">
        <f t="shared" si="4"/>
        <v>335</v>
      </c>
      <c r="E14" s="91">
        <f t="shared" si="4"/>
        <v>706</v>
      </c>
      <c r="F14" s="91">
        <f t="shared" si="4"/>
        <v>979</v>
      </c>
      <c r="G14" s="91">
        <f t="shared" si="4"/>
        <v>1478</v>
      </c>
      <c r="H14" s="91">
        <f t="shared" si="4"/>
        <v>1626</v>
      </c>
      <c r="I14" s="91">
        <f t="shared" si="4"/>
        <v>1572</v>
      </c>
      <c r="J14" s="6">
        <f t="shared" si="1"/>
        <v>6794</v>
      </c>
    </row>
    <row r="15" spans="1:10" x14ac:dyDescent="0.3">
      <c r="A15" s="77" t="s">
        <v>36</v>
      </c>
      <c r="B15" s="93">
        <v>0</v>
      </c>
      <c r="C15" s="93">
        <v>13</v>
      </c>
      <c r="D15" s="93">
        <v>61</v>
      </c>
      <c r="E15" s="93">
        <v>48</v>
      </c>
      <c r="F15" s="93">
        <v>138</v>
      </c>
      <c r="G15" s="93">
        <v>180</v>
      </c>
      <c r="H15" s="87">
        <v>292</v>
      </c>
      <c r="I15" s="87">
        <v>266</v>
      </c>
      <c r="J15" s="2">
        <f t="shared" si="1"/>
        <v>998</v>
      </c>
    </row>
    <row r="16" spans="1:10" x14ac:dyDescent="0.3">
      <c r="A16" s="77" t="s">
        <v>39</v>
      </c>
      <c r="B16" s="91">
        <v>0</v>
      </c>
      <c r="C16" s="91">
        <v>58</v>
      </c>
      <c r="D16" s="91">
        <v>218</v>
      </c>
      <c r="E16" s="91">
        <v>566</v>
      </c>
      <c r="F16" s="91">
        <v>622</v>
      </c>
      <c r="G16" s="91">
        <v>976</v>
      </c>
      <c r="H16" s="92">
        <v>870</v>
      </c>
      <c r="I16" s="92">
        <v>873</v>
      </c>
      <c r="J16" s="3">
        <f t="shared" si="1"/>
        <v>4183</v>
      </c>
    </row>
    <row r="17" spans="1:10" x14ac:dyDescent="0.3">
      <c r="A17" s="77" t="s">
        <v>40</v>
      </c>
      <c r="B17" s="93">
        <v>0</v>
      </c>
      <c r="C17" s="93">
        <v>27</v>
      </c>
      <c r="D17" s="93">
        <v>56</v>
      </c>
      <c r="E17" s="93">
        <v>92</v>
      </c>
      <c r="F17" s="93">
        <v>219</v>
      </c>
      <c r="G17" s="93">
        <v>322</v>
      </c>
      <c r="H17" s="87">
        <v>464</v>
      </c>
      <c r="I17" s="87">
        <v>387</v>
      </c>
      <c r="J17" s="2">
        <f t="shared" si="1"/>
        <v>1567</v>
      </c>
    </row>
    <row r="18" spans="1:10" x14ac:dyDescent="0.3">
      <c r="A18" s="77" t="s">
        <v>41</v>
      </c>
      <c r="B18" s="91">
        <v>0</v>
      </c>
      <c r="C18" s="91">
        <v>0</v>
      </c>
      <c r="D18" s="91">
        <v>0</v>
      </c>
      <c r="E18" s="91">
        <v>0</v>
      </c>
      <c r="F18" s="91">
        <v>0</v>
      </c>
      <c r="G18" s="91">
        <v>0</v>
      </c>
      <c r="H18" s="91">
        <v>0</v>
      </c>
      <c r="I18" s="92">
        <v>46</v>
      </c>
      <c r="J18" s="6">
        <f t="shared" ref="J18:J63" si="5">SUM(B18:I18)</f>
        <v>46</v>
      </c>
    </row>
    <row r="19" spans="1:10" x14ac:dyDescent="0.3">
      <c r="A19" s="58" t="s">
        <v>11</v>
      </c>
      <c r="B19" s="93">
        <f>SUM(B20:B23)</f>
        <v>0</v>
      </c>
      <c r="C19" s="93">
        <f t="shared" ref="C19:I19" si="6">SUM(C20:C23)</f>
        <v>0</v>
      </c>
      <c r="D19" s="93">
        <f t="shared" si="6"/>
        <v>15</v>
      </c>
      <c r="E19" s="93">
        <f t="shared" si="6"/>
        <v>209</v>
      </c>
      <c r="F19" s="93">
        <f t="shared" si="6"/>
        <v>301</v>
      </c>
      <c r="G19" s="93">
        <f t="shared" si="6"/>
        <v>199</v>
      </c>
      <c r="H19" s="93">
        <f t="shared" si="6"/>
        <v>241</v>
      </c>
      <c r="I19" s="93">
        <f t="shared" si="6"/>
        <v>254</v>
      </c>
      <c r="J19" s="2">
        <f t="shared" si="5"/>
        <v>1219</v>
      </c>
    </row>
    <row r="20" spans="1:10" x14ac:dyDescent="0.3">
      <c r="A20" s="77" t="s">
        <v>36</v>
      </c>
      <c r="B20" s="91">
        <v>0</v>
      </c>
      <c r="C20" s="91">
        <v>0</v>
      </c>
      <c r="D20" s="91">
        <v>4</v>
      </c>
      <c r="E20" s="91">
        <v>32</v>
      </c>
      <c r="F20" s="91">
        <v>28</v>
      </c>
      <c r="G20" s="91">
        <v>30</v>
      </c>
      <c r="H20" s="92">
        <v>54</v>
      </c>
      <c r="I20" s="92">
        <v>23</v>
      </c>
      <c r="J20" s="6">
        <f t="shared" si="5"/>
        <v>171</v>
      </c>
    </row>
    <row r="21" spans="1:10" x14ac:dyDescent="0.3">
      <c r="A21" s="77" t="s">
        <v>39</v>
      </c>
      <c r="B21" s="93">
        <v>0</v>
      </c>
      <c r="C21" s="93">
        <v>0</v>
      </c>
      <c r="D21" s="93">
        <v>11</v>
      </c>
      <c r="E21" s="93">
        <v>148</v>
      </c>
      <c r="F21" s="93">
        <v>223</v>
      </c>
      <c r="G21" s="93">
        <v>146</v>
      </c>
      <c r="H21" s="87">
        <v>158</v>
      </c>
      <c r="I21" s="87">
        <v>155</v>
      </c>
      <c r="J21" s="2">
        <f t="shared" si="5"/>
        <v>841</v>
      </c>
    </row>
    <row r="22" spans="1:10" x14ac:dyDescent="0.3">
      <c r="A22" s="77" t="s">
        <v>40</v>
      </c>
      <c r="B22" s="91">
        <v>0</v>
      </c>
      <c r="C22" s="91">
        <v>0</v>
      </c>
      <c r="D22" s="91">
        <v>0</v>
      </c>
      <c r="E22" s="91">
        <v>29</v>
      </c>
      <c r="F22" s="91">
        <v>50</v>
      </c>
      <c r="G22" s="91">
        <v>23</v>
      </c>
      <c r="H22" s="92">
        <v>29</v>
      </c>
      <c r="I22" s="92">
        <v>57</v>
      </c>
      <c r="J22" s="3">
        <f t="shared" si="5"/>
        <v>188</v>
      </c>
    </row>
    <row r="23" spans="1:10" x14ac:dyDescent="0.3">
      <c r="A23" s="77" t="s">
        <v>41</v>
      </c>
      <c r="B23" s="93">
        <v>0</v>
      </c>
      <c r="C23" s="93">
        <v>0</v>
      </c>
      <c r="D23" s="93">
        <v>0</v>
      </c>
      <c r="E23" s="93">
        <v>0</v>
      </c>
      <c r="F23" s="93">
        <v>0</v>
      </c>
      <c r="G23" s="93">
        <v>0</v>
      </c>
      <c r="H23" s="87">
        <v>0</v>
      </c>
      <c r="I23" s="87">
        <v>19</v>
      </c>
      <c r="J23" s="2">
        <f t="shared" si="5"/>
        <v>19</v>
      </c>
    </row>
    <row r="24" spans="1:10" x14ac:dyDescent="0.3">
      <c r="A24" s="58"/>
      <c r="B24" s="91"/>
      <c r="C24" s="91"/>
      <c r="D24" s="91"/>
      <c r="E24" s="91"/>
      <c r="F24" s="91"/>
      <c r="G24" s="91"/>
      <c r="H24" s="92"/>
      <c r="I24" s="92"/>
      <c r="J24" s="3"/>
    </row>
    <row r="25" spans="1:10" x14ac:dyDescent="0.3">
      <c r="A25" s="79" t="s">
        <v>43</v>
      </c>
      <c r="B25" s="85">
        <v>192</v>
      </c>
      <c r="C25" s="85">
        <v>253</v>
      </c>
      <c r="D25" s="85">
        <v>455</v>
      </c>
      <c r="E25" s="85">
        <v>667</v>
      </c>
      <c r="F25" s="85">
        <v>868</v>
      </c>
      <c r="G25" s="85">
        <v>907</v>
      </c>
      <c r="H25" s="89">
        <v>861</v>
      </c>
      <c r="I25" s="89">
        <v>728</v>
      </c>
      <c r="J25" s="24">
        <f t="shared" si="5"/>
        <v>4931</v>
      </c>
    </row>
    <row r="26" spans="1:10" x14ac:dyDescent="0.3">
      <c r="A26" s="58"/>
      <c r="B26" s="91"/>
      <c r="C26" s="91"/>
      <c r="D26" s="91"/>
      <c r="E26" s="91"/>
      <c r="F26" s="91"/>
      <c r="G26" s="91"/>
      <c r="H26" s="92"/>
      <c r="I26" s="92"/>
      <c r="J26" s="6"/>
    </row>
    <row r="27" spans="1:10" x14ac:dyDescent="0.3">
      <c r="A27" s="79" t="s">
        <v>44</v>
      </c>
      <c r="B27" s="85">
        <f>SUM(B28,B34,B40)</f>
        <v>273</v>
      </c>
      <c r="C27" s="85">
        <f t="shared" ref="C27:F27" si="7">SUM(C28,C34,C40)</f>
        <v>397</v>
      </c>
      <c r="D27" s="85">
        <f t="shared" si="7"/>
        <v>895</v>
      </c>
      <c r="E27" s="85">
        <f>SUM(E28,E34,E40)</f>
        <v>1439</v>
      </c>
      <c r="F27" s="85">
        <f t="shared" si="7"/>
        <v>2009</v>
      </c>
      <c r="G27" s="85">
        <f>SUM(G28,G34,G40)</f>
        <v>2243</v>
      </c>
      <c r="H27" s="85">
        <f>SUM(H28,H34,H40)</f>
        <v>2392</v>
      </c>
      <c r="I27" s="85">
        <f>SUM(I28,I34,I40)</f>
        <v>2322</v>
      </c>
      <c r="J27" s="24">
        <f t="shared" si="5"/>
        <v>11970</v>
      </c>
    </row>
    <row r="28" spans="1:10" x14ac:dyDescent="0.3">
      <c r="A28" s="58" t="s">
        <v>45</v>
      </c>
      <c r="B28" s="91">
        <f>SUM(B29:B33)</f>
        <v>210</v>
      </c>
      <c r="C28" s="91">
        <f t="shared" ref="C28:I28" si="8">SUM(C29:C33)</f>
        <v>266</v>
      </c>
      <c r="D28" s="91">
        <f t="shared" si="8"/>
        <v>513</v>
      </c>
      <c r="E28" s="91">
        <f t="shared" si="8"/>
        <v>998</v>
      </c>
      <c r="F28" s="91">
        <f t="shared" si="8"/>
        <v>1153</v>
      </c>
      <c r="G28" s="91">
        <f t="shared" si="8"/>
        <v>1486</v>
      </c>
      <c r="H28" s="91">
        <f t="shared" si="8"/>
        <v>1347</v>
      </c>
      <c r="I28" s="91">
        <f t="shared" si="8"/>
        <v>1186</v>
      </c>
      <c r="J28" s="3">
        <f t="shared" si="5"/>
        <v>7159</v>
      </c>
    </row>
    <row r="29" spans="1:10" x14ac:dyDescent="0.3">
      <c r="A29" s="77" t="s">
        <v>46</v>
      </c>
      <c r="B29" s="93">
        <v>34</v>
      </c>
      <c r="C29" s="93">
        <v>12</v>
      </c>
      <c r="D29" s="93">
        <v>6</v>
      </c>
      <c r="E29" s="93">
        <v>4</v>
      </c>
      <c r="F29" s="93">
        <v>31</v>
      </c>
      <c r="G29" s="93">
        <v>94</v>
      </c>
      <c r="H29" s="87">
        <v>69</v>
      </c>
      <c r="I29" s="87">
        <v>31</v>
      </c>
      <c r="J29" s="2">
        <f t="shared" si="5"/>
        <v>281</v>
      </c>
    </row>
    <row r="30" spans="1:10" x14ac:dyDescent="0.3">
      <c r="A30" s="77" t="s">
        <v>36</v>
      </c>
      <c r="B30" s="91">
        <v>5</v>
      </c>
      <c r="C30" s="91">
        <v>1</v>
      </c>
      <c r="D30" s="91">
        <v>0</v>
      </c>
      <c r="E30" s="91">
        <v>2</v>
      </c>
      <c r="F30" s="91">
        <v>0</v>
      </c>
      <c r="G30" s="91">
        <v>0</v>
      </c>
      <c r="H30" s="92">
        <v>3</v>
      </c>
      <c r="I30" s="92">
        <v>3</v>
      </c>
      <c r="J30" s="6">
        <f t="shared" si="5"/>
        <v>14</v>
      </c>
    </row>
    <row r="31" spans="1:10" x14ac:dyDescent="0.3">
      <c r="A31" s="77" t="s">
        <v>47</v>
      </c>
      <c r="B31" s="93">
        <v>169</v>
      </c>
      <c r="C31" s="93">
        <v>253</v>
      </c>
      <c r="D31" s="93">
        <v>507</v>
      </c>
      <c r="E31" s="93">
        <v>992</v>
      </c>
      <c r="F31" s="93">
        <v>1116</v>
      </c>
      <c r="G31" s="93">
        <v>1384</v>
      </c>
      <c r="H31" s="93">
        <v>1268</v>
      </c>
      <c r="I31" s="93">
        <v>1135</v>
      </c>
      <c r="J31" s="2">
        <f t="shared" si="5"/>
        <v>6824</v>
      </c>
    </row>
    <row r="32" spans="1:10" x14ac:dyDescent="0.3">
      <c r="A32" s="77" t="s">
        <v>40</v>
      </c>
      <c r="B32" s="91">
        <v>2</v>
      </c>
      <c r="C32" s="91">
        <v>0</v>
      </c>
      <c r="D32" s="91">
        <v>0</v>
      </c>
      <c r="E32" s="91">
        <v>0</v>
      </c>
      <c r="F32" s="91">
        <v>6</v>
      </c>
      <c r="G32" s="91">
        <v>8</v>
      </c>
      <c r="H32" s="92">
        <v>7</v>
      </c>
      <c r="I32" s="92">
        <v>16</v>
      </c>
      <c r="J32" s="6">
        <f t="shared" si="5"/>
        <v>39</v>
      </c>
    </row>
    <row r="33" spans="1:10" x14ac:dyDescent="0.3">
      <c r="A33" s="77" t="s">
        <v>41</v>
      </c>
      <c r="B33" s="93">
        <v>0</v>
      </c>
      <c r="C33" s="93">
        <v>0</v>
      </c>
      <c r="D33" s="93">
        <v>0</v>
      </c>
      <c r="E33" s="93">
        <v>0</v>
      </c>
      <c r="F33" s="93">
        <v>0</v>
      </c>
      <c r="G33" s="93">
        <v>0</v>
      </c>
      <c r="H33" s="87">
        <v>0</v>
      </c>
      <c r="I33" s="87">
        <v>1</v>
      </c>
      <c r="J33" s="2">
        <f t="shared" si="5"/>
        <v>1</v>
      </c>
    </row>
    <row r="34" spans="1:10" x14ac:dyDescent="0.3">
      <c r="A34" s="58" t="s">
        <v>48</v>
      </c>
      <c r="B34" s="91">
        <f t="shared" ref="B34:G34" si="9">SUM(B35:B39)</f>
        <v>63</v>
      </c>
      <c r="C34" s="91">
        <f t="shared" si="9"/>
        <v>131</v>
      </c>
      <c r="D34" s="91">
        <f t="shared" si="9"/>
        <v>382</v>
      </c>
      <c r="E34" s="91">
        <f t="shared" si="9"/>
        <v>441</v>
      </c>
      <c r="F34" s="91">
        <f>SUM(F35:F39)</f>
        <v>856</v>
      </c>
      <c r="G34" s="91">
        <f t="shared" si="9"/>
        <v>757</v>
      </c>
      <c r="H34" s="91">
        <f>SUM(H35:H39)</f>
        <v>1045</v>
      </c>
      <c r="I34" s="91">
        <f>SUM(I35:I39)</f>
        <v>864</v>
      </c>
      <c r="J34" s="3">
        <f t="shared" si="5"/>
        <v>4539</v>
      </c>
    </row>
    <row r="35" spans="1:10" x14ac:dyDescent="0.3">
      <c r="A35" s="77" t="s">
        <v>46</v>
      </c>
      <c r="B35" s="93">
        <v>3</v>
      </c>
      <c r="C35" s="93">
        <v>27</v>
      </c>
      <c r="D35" s="93">
        <v>124</v>
      </c>
      <c r="E35" s="93">
        <v>49</v>
      </c>
      <c r="F35" s="93">
        <v>118</v>
      </c>
      <c r="G35" s="93">
        <v>48</v>
      </c>
      <c r="H35" s="93">
        <v>57</v>
      </c>
      <c r="I35" s="93">
        <v>25</v>
      </c>
      <c r="J35" s="2">
        <f t="shared" si="5"/>
        <v>451</v>
      </c>
    </row>
    <row r="36" spans="1:10" x14ac:dyDescent="0.3">
      <c r="A36" s="77" t="s">
        <v>49</v>
      </c>
      <c r="B36" s="91">
        <v>24</v>
      </c>
      <c r="C36" s="91">
        <v>52</v>
      </c>
      <c r="D36" s="91">
        <v>158</v>
      </c>
      <c r="E36" s="91">
        <v>155</v>
      </c>
      <c r="F36" s="91">
        <v>236</v>
      </c>
      <c r="G36" s="91">
        <v>251</v>
      </c>
      <c r="H36" s="91">
        <v>403</v>
      </c>
      <c r="I36" s="91">
        <v>309</v>
      </c>
      <c r="J36" s="3">
        <f t="shared" si="5"/>
        <v>1588</v>
      </c>
    </row>
    <row r="37" spans="1:10" x14ac:dyDescent="0.3">
      <c r="A37" s="77" t="s">
        <v>47</v>
      </c>
      <c r="B37" s="93">
        <v>14</v>
      </c>
      <c r="C37" s="93">
        <v>7</v>
      </c>
      <c r="D37" s="93">
        <v>7</v>
      </c>
      <c r="E37" s="93">
        <v>21</v>
      </c>
      <c r="F37" s="93">
        <v>90</v>
      </c>
      <c r="G37" s="93">
        <v>30</v>
      </c>
      <c r="H37" s="93">
        <v>20</v>
      </c>
      <c r="I37" s="93">
        <v>17</v>
      </c>
      <c r="J37" s="2">
        <f t="shared" si="5"/>
        <v>206</v>
      </c>
    </row>
    <row r="38" spans="1:10" x14ac:dyDescent="0.3">
      <c r="A38" s="77" t="s">
        <v>40</v>
      </c>
      <c r="B38" s="91">
        <v>22</v>
      </c>
      <c r="C38" s="91">
        <v>45</v>
      </c>
      <c r="D38" s="91">
        <v>93</v>
      </c>
      <c r="E38" s="91">
        <v>216</v>
      </c>
      <c r="F38" s="91">
        <v>412</v>
      </c>
      <c r="G38" s="91">
        <v>428</v>
      </c>
      <c r="H38" s="91">
        <v>565</v>
      </c>
      <c r="I38" s="91">
        <v>511</v>
      </c>
      <c r="J38" s="6">
        <f t="shared" si="5"/>
        <v>2292</v>
      </c>
    </row>
    <row r="39" spans="1:10" x14ac:dyDescent="0.3">
      <c r="A39" s="77" t="s">
        <v>41</v>
      </c>
      <c r="B39" s="93">
        <v>0</v>
      </c>
      <c r="C39" s="93">
        <v>0</v>
      </c>
      <c r="D39" s="93">
        <v>0</v>
      </c>
      <c r="E39" s="93">
        <v>0</v>
      </c>
      <c r="F39" s="93">
        <v>0</v>
      </c>
      <c r="G39" s="93">
        <v>0</v>
      </c>
      <c r="H39" s="93">
        <v>0</v>
      </c>
      <c r="I39" s="93">
        <v>2</v>
      </c>
      <c r="J39" s="2">
        <f t="shared" si="5"/>
        <v>2</v>
      </c>
    </row>
    <row r="40" spans="1:10" x14ac:dyDescent="0.3">
      <c r="A40" s="58" t="s">
        <v>50</v>
      </c>
      <c r="B40" s="91">
        <f t="shared" ref="B40:I40" si="10">SUM(B41:B45)</f>
        <v>0</v>
      </c>
      <c r="C40" s="91">
        <f t="shared" si="10"/>
        <v>0</v>
      </c>
      <c r="D40" s="91">
        <f t="shared" si="10"/>
        <v>0</v>
      </c>
      <c r="E40" s="91">
        <f t="shared" si="10"/>
        <v>0</v>
      </c>
      <c r="F40" s="91">
        <v>0</v>
      </c>
      <c r="G40" s="91">
        <f t="shared" ref="G40" si="11">SUM(G41:G45)</f>
        <v>0</v>
      </c>
      <c r="H40" s="91">
        <f t="shared" si="10"/>
        <v>0</v>
      </c>
      <c r="I40" s="91">
        <f t="shared" si="10"/>
        <v>272</v>
      </c>
      <c r="J40" s="6">
        <f t="shared" si="5"/>
        <v>272</v>
      </c>
    </row>
    <row r="41" spans="1:10" x14ac:dyDescent="0.3">
      <c r="A41" s="77" t="s">
        <v>46</v>
      </c>
      <c r="B41" s="93">
        <v>0</v>
      </c>
      <c r="C41" s="93">
        <v>0</v>
      </c>
      <c r="D41" s="93">
        <v>0</v>
      </c>
      <c r="E41" s="93">
        <v>0</v>
      </c>
      <c r="F41" s="93">
        <v>0</v>
      </c>
      <c r="G41" s="93">
        <v>0</v>
      </c>
      <c r="H41" s="87">
        <v>0</v>
      </c>
      <c r="I41" s="87">
        <v>90</v>
      </c>
      <c r="J41" s="2">
        <f t="shared" si="5"/>
        <v>90</v>
      </c>
    </row>
    <row r="42" spans="1:10" x14ac:dyDescent="0.3">
      <c r="A42" s="77" t="s">
        <v>49</v>
      </c>
      <c r="B42" s="91">
        <v>0</v>
      </c>
      <c r="C42" s="91">
        <v>0</v>
      </c>
      <c r="D42" s="91">
        <v>0</v>
      </c>
      <c r="E42" s="91">
        <v>0</v>
      </c>
      <c r="F42" s="91">
        <v>0</v>
      </c>
      <c r="G42" s="91">
        <v>0</v>
      </c>
      <c r="H42" s="92">
        <v>0</v>
      </c>
      <c r="I42" s="92">
        <v>8</v>
      </c>
      <c r="J42" s="3">
        <f t="shared" si="5"/>
        <v>8</v>
      </c>
    </row>
    <row r="43" spans="1:10" x14ac:dyDescent="0.3">
      <c r="A43" s="77" t="s">
        <v>47</v>
      </c>
      <c r="B43" s="93">
        <v>0</v>
      </c>
      <c r="C43" s="93">
        <v>0</v>
      </c>
      <c r="D43" s="93">
        <v>0</v>
      </c>
      <c r="E43" s="93">
        <v>0</v>
      </c>
      <c r="F43" s="93">
        <v>0</v>
      </c>
      <c r="G43" s="93">
        <v>0</v>
      </c>
      <c r="H43" s="87">
        <v>0</v>
      </c>
      <c r="I43" s="87">
        <v>98</v>
      </c>
      <c r="J43" s="2">
        <f t="shared" si="5"/>
        <v>98</v>
      </c>
    </row>
    <row r="44" spans="1:10" x14ac:dyDescent="0.3">
      <c r="A44" s="77" t="s">
        <v>40</v>
      </c>
      <c r="B44" s="91">
        <v>0</v>
      </c>
      <c r="C44" s="91">
        <v>0</v>
      </c>
      <c r="D44" s="91">
        <v>0</v>
      </c>
      <c r="E44" s="91">
        <v>0</v>
      </c>
      <c r="F44" s="91">
        <v>0</v>
      </c>
      <c r="G44" s="91">
        <v>0</v>
      </c>
      <c r="H44" s="92">
        <v>0</v>
      </c>
      <c r="I44" s="92">
        <v>5</v>
      </c>
      <c r="J44" s="6">
        <f t="shared" si="5"/>
        <v>5</v>
      </c>
    </row>
    <row r="45" spans="1:10" x14ac:dyDescent="0.3">
      <c r="A45" s="77" t="s">
        <v>41</v>
      </c>
      <c r="B45" s="93">
        <v>0</v>
      </c>
      <c r="C45" s="93">
        <v>0</v>
      </c>
      <c r="D45" s="93">
        <v>0</v>
      </c>
      <c r="E45" s="93">
        <v>0</v>
      </c>
      <c r="F45" s="93">
        <v>0</v>
      </c>
      <c r="G45" s="93">
        <v>0</v>
      </c>
      <c r="H45" s="93">
        <v>0</v>
      </c>
      <c r="I45" s="93">
        <v>71</v>
      </c>
      <c r="J45" s="2">
        <f t="shared" si="5"/>
        <v>71</v>
      </c>
    </row>
    <row r="46" spans="1:10" x14ac:dyDescent="0.3">
      <c r="A46" s="58"/>
      <c r="B46" s="91"/>
      <c r="C46" s="91"/>
      <c r="D46" s="91"/>
      <c r="E46" s="91"/>
      <c r="F46" s="91"/>
      <c r="G46" s="91"/>
      <c r="H46" s="91"/>
      <c r="I46" s="91"/>
      <c r="J46" s="6"/>
    </row>
    <row r="47" spans="1:10" x14ac:dyDescent="0.3">
      <c r="A47" s="79" t="s">
        <v>51</v>
      </c>
      <c r="B47" s="85">
        <f>SUM(B48+B52+B56+B60)</f>
        <v>273</v>
      </c>
      <c r="C47" s="85">
        <f t="shared" ref="C47:H47" si="12">SUM(C48+C52+C56+C60)</f>
        <v>397</v>
      </c>
      <c r="D47" s="85">
        <f t="shared" si="12"/>
        <v>895</v>
      </c>
      <c r="E47" s="85">
        <f t="shared" si="12"/>
        <v>1439</v>
      </c>
      <c r="F47" s="85">
        <f t="shared" si="12"/>
        <v>2009</v>
      </c>
      <c r="G47" s="85">
        <f t="shared" si="12"/>
        <v>2243</v>
      </c>
      <c r="H47" s="89">
        <f t="shared" si="12"/>
        <v>2392</v>
      </c>
      <c r="I47" s="89">
        <f>SUM(I48+I52+I56+I60)</f>
        <v>2322</v>
      </c>
      <c r="J47" s="24">
        <f t="shared" si="5"/>
        <v>11970</v>
      </c>
    </row>
    <row r="48" spans="1:10" x14ac:dyDescent="0.3">
      <c r="A48" s="58" t="s">
        <v>8</v>
      </c>
      <c r="B48" s="91">
        <f>SUM(B49:B51)</f>
        <v>273</v>
      </c>
      <c r="C48" s="91">
        <f t="shared" ref="C48:I48" si="13">SUM(C49:C51)</f>
        <v>131</v>
      </c>
      <c r="D48" s="91">
        <f t="shared" si="13"/>
        <v>230</v>
      </c>
      <c r="E48" s="91">
        <f t="shared" si="13"/>
        <v>272</v>
      </c>
      <c r="F48" s="91">
        <f t="shared" si="13"/>
        <v>470</v>
      </c>
      <c r="G48" s="91">
        <f t="shared" si="13"/>
        <v>379</v>
      </c>
      <c r="H48" s="91">
        <f t="shared" si="13"/>
        <v>382</v>
      </c>
      <c r="I48" s="91">
        <f t="shared" si="13"/>
        <v>373</v>
      </c>
      <c r="J48" s="3">
        <f t="shared" si="5"/>
        <v>2510</v>
      </c>
    </row>
    <row r="49" spans="1:10" x14ac:dyDescent="0.3">
      <c r="A49" s="77" t="s">
        <v>48</v>
      </c>
      <c r="B49" s="93">
        <v>63</v>
      </c>
      <c r="C49" s="93">
        <v>39</v>
      </c>
      <c r="D49" s="93">
        <v>64</v>
      </c>
      <c r="E49" s="93">
        <v>91</v>
      </c>
      <c r="F49" s="93">
        <v>177</v>
      </c>
      <c r="G49" s="93">
        <v>94</v>
      </c>
      <c r="H49" s="87">
        <v>114</v>
      </c>
      <c r="I49" s="87">
        <v>122</v>
      </c>
      <c r="J49" s="2">
        <f t="shared" si="5"/>
        <v>764</v>
      </c>
    </row>
    <row r="50" spans="1:10" x14ac:dyDescent="0.3">
      <c r="A50" s="77" t="s">
        <v>52</v>
      </c>
      <c r="B50" s="91">
        <v>210</v>
      </c>
      <c r="C50" s="91">
        <v>92</v>
      </c>
      <c r="D50" s="91">
        <v>166</v>
      </c>
      <c r="E50" s="91">
        <v>181</v>
      </c>
      <c r="F50" s="91">
        <v>293</v>
      </c>
      <c r="G50" s="91">
        <v>285</v>
      </c>
      <c r="H50" s="92">
        <v>268</v>
      </c>
      <c r="I50" s="92">
        <v>229</v>
      </c>
      <c r="J50" s="6">
        <f t="shared" si="5"/>
        <v>1724</v>
      </c>
    </row>
    <row r="51" spans="1:10" x14ac:dyDescent="0.3">
      <c r="A51" s="77" t="s">
        <v>50</v>
      </c>
      <c r="B51" s="93">
        <v>0</v>
      </c>
      <c r="C51" s="93">
        <v>0</v>
      </c>
      <c r="D51" s="93">
        <v>0</v>
      </c>
      <c r="E51" s="93">
        <v>0</v>
      </c>
      <c r="F51" s="93">
        <v>0</v>
      </c>
      <c r="G51" s="93">
        <v>0</v>
      </c>
      <c r="H51" s="93">
        <v>0</v>
      </c>
      <c r="I51" s="93">
        <v>22</v>
      </c>
      <c r="J51" s="2">
        <f t="shared" si="5"/>
        <v>22</v>
      </c>
    </row>
    <row r="52" spans="1:10" x14ac:dyDescent="0.3">
      <c r="A52" s="58" t="s">
        <v>9</v>
      </c>
      <c r="B52" s="91">
        <f>SUM(B53:B55)</f>
        <v>0</v>
      </c>
      <c r="C52" s="91">
        <f t="shared" ref="C52:I52" si="14">SUM(C53:C55)</f>
        <v>139</v>
      </c>
      <c r="D52" s="91">
        <f t="shared" si="14"/>
        <v>190</v>
      </c>
      <c r="E52" s="91">
        <f t="shared" si="14"/>
        <v>210</v>
      </c>
      <c r="F52" s="91">
        <f t="shared" si="14"/>
        <v>150</v>
      </c>
      <c r="G52" s="91">
        <f t="shared" si="14"/>
        <v>147</v>
      </c>
      <c r="H52" s="92">
        <f t="shared" si="14"/>
        <v>125</v>
      </c>
      <c r="I52" s="92">
        <f t="shared" si="14"/>
        <v>2</v>
      </c>
      <c r="J52" s="6">
        <f t="shared" si="5"/>
        <v>963</v>
      </c>
    </row>
    <row r="53" spans="1:10" x14ac:dyDescent="0.3">
      <c r="A53" s="77" t="s">
        <v>48</v>
      </c>
      <c r="B53" s="93">
        <v>0</v>
      </c>
      <c r="C53" s="93">
        <v>22</v>
      </c>
      <c r="D53" s="93">
        <v>70</v>
      </c>
      <c r="E53" s="93">
        <v>92</v>
      </c>
      <c r="F53" s="93">
        <v>60</v>
      </c>
      <c r="G53" s="93">
        <v>48</v>
      </c>
      <c r="H53" s="87">
        <v>62</v>
      </c>
      <c r="I53" s="87">
        <v>1</v>
      </c>
      <c r="J53" s="2">
        <f t="shared" si="5"/>
        <v>355</v>
      </c>
    </row>
    <row r="54" spans="1:10" x14ac:dyDescent="0.3">
      <c r="A54" s="77" t="s">
        <v>52</v>
      </c>
      <c r="B54" s="91">
        <v>0</v>
      </c>
      <c r="C54" s="91">
        <v>117</v>
      </c>
      <c r="D54" s="91">
        <v>120</v>
      </c>
      <c r="E54" s="91">
        <v>118</v>
      </c>
      <c r="F54" s="91">
        <v>90</v>
      </c>
      <c r="G54" s="91">
        <v>99</v>
      </c>
      <c r="H54" s="91">
        <v>63</v>
      </c>
      <c r="I54" s="91">
        <v>1</v>
      </c>
      <c r="J54" s="3">
        <f t="shared" si="5"/>
        <v>608</v>
      </c>
    </row>
    <row r="55" spans="1:10" x14ac:dyDescent="0.3">
      <c r="A55" s="77" t="s">
        <v>50</v>
      </c>
      <c r="B55" s="93">
        <v>0</v>
      </c>
      <c r="C55" s="93">
        <v>0</v>
      </c>
      <c r="D55" s="93">
        <v>0</v>
      </c>
      <c r="E55" s="93">
        <v>0</v>
      </c>
      <c r="F55" s="93">
        <v>0</v>
      </c>
      <c r="G55" s="93">
        <v>0</v>
      </c>
      <c r="H55" s="93">
        <v>0</v>
      </c>
      <c r="I55" s="93">
        <v>0</v>
      </c>
      <c r="J55" s="2">
        <f t="shared" si="5"/>
        <v>0</v>
      </c>
    </row>
    <row r="56" spans="1:10" x14ac:dyDescent="0.3">
      <c r="A56" s="58" t="s">
        <v>10</v>
      </c>
      <c r="B56" s="91">
        <f>SUM(B57:B59)</f>
        <v>0</v>
      </c>
      <c r="C56" s="91">
        <f t="shared" ref="C56:I56" si="15">SUM(C57:C59)</f>
        <v>127</v>
      </c>
      <c r="D56" s="91">
        <f t="shared" si="15"/>
        <v>458</v>
      </c>
      <c r="E56" s="91">
        <f t="shared" si="15"/>
        <v>745</v>
      </c>
      <c r="F56" s="91">
        <f t="shared" si="15"/>
        <v>1083</v>
      </c>
      <c r="G56" s="91">
        <f t="shared" si="15"/>
        <v>1513</v>
      </c>
      <c r="H56" s="91">
        <f t="shared" si="15"/>
        <v>1642</v>
      </c>
      <c r="I56" s="91">
        <f t="shared" si="15"/>
        <v>1690</v>
      </c>
      <c r="J56" s="3">
        <f t="shared" si="5"/>
        <v>7258</v>
      </c>
    </row>
    <row r="57" spans="1:10" x14ac:dyDescent="0.3">
      <c r="A57" s="77" t="s">
        <v>48</v>
      </c>
      <c r="B57" s="93">
        <v>0</v>
      </c>
      <c r="C57" s="93">
        <v>70</v>
      </c>
      <c r="D57" s="93">
        <v>242</v>
      </c>
      <c r="E57" s="93">
        <v>181</v>
      </c>
      <c r="F57" s="93">
        <v>526</v>
      </c>
      <c r="G57" s="93">
        <v>558</v>
      </c>
      <c r="H57" s="93">
        <v>779</v>
      </c>
      <c r="I57" s="93">
        <v>662</v>
      </c>
      <c r="J57" s="2">
        <f t="shared" si="5"/>
        <v>3018</v>
      </c>
    </row>
    <row r="58" spans="1:10" x14ac:dyDescent="0.3">
      <c r="A58" s="77" t="s">
        <v>52</v>
      </c>
      <c r="B58" s="91">
        <v>0</v>
      </c>
      <c r="C58" s="91">
        <v>57</v>
      </c>
      <c r="D58" s="91">
        <v>216</v>
      </c>
      <c r="E58" s="91">
        <v>564</v>
      </c>
      <c r="F58" s="91">
        <v>557</v>
      </c>
      <c r="G58" s="91">
        <v>955</v>
      </c>
      <c r="H58" s="91">
        <v>863</v>
      </c>
      <c r="I58" s="91">
        <v>825</v>
      </c>
      <c r="J58" s="6">
        <f t="shared" si="5"/>
        <v>4037</v>
      </c>
    </row>
    <row r="59" spans="1:10" x14ac:dyDescent="0.3">
      <c r="A59" s="77" t="s">
        <v>50</v>
      </c>
      <c r="B59" s="93">
        <v>0</v>
      </c>
      <c r="C59" s="93">
        <v>0</v>
      </c>
      <c r="D59" s="93">
        <v>0</v>
      </c>
      <c r="E59" s="93">
        <v>0</v>
      </c>
      <c r="F59" s="93">
        <v>0</v>
      </c>
      <c r="G59" s="93">
        <v>0</v>
      </c>
      <c r="H59" s="93">
        <v>0</v>
      </c>
      <c r="I59" s="93">
        <v>203</v>
      </c>
      <c r="J59" s="2">
        <f t="shared" si="5"/>
        <v>203</v>
      </c>
    </row>
    <row r="60" spans="1:10" x14ac:dyDescent="0.3">
      <c r="A60" s="58" t="s">
        <v>140</v>
      </c>
      <c r="B60" s="91">
        <f>SUM(B61:B63)</f>
        <v>0</v>
      </c>
      <c r="C60" s="91">
        <f t="shared" ref="C60:I60" si="16">SUM(C61:C63)</f>
        <v>0</v>
      </c>
      <c r="D60" s="91">
        <f t="shared" si="16"/>
        <v>17</v>
      </c>
      <c r="E60" s="91">
        <f t="shared" si="16"/>
        <v>212</v>
      </c>
      <c r="F60" s="91">
        <f t="shared" si="16"/>
        <v>306</v>
      </c>
      <c r="G60" s="91">
        <f t="shared" si="16"/>
        <v>204</v>
      </c>
      <c r="H60" s="91">
        <f t="shared" si="16"/>
        <v>243</v>
      </c>
      <c r="I60" s="91">
        <f t="shared" si="16"/>
        <v>257</v>
      </c>
      <c r="J60" s="6">
        <f t="shared" si="5"/>
        <v>1239</v>
      </c>
    </row>
    <row r="61" spans="1:10" x14ac:dyDescent="0.3">
      <c r="A61" s="77" t="s">
        <v>48</v>
      </c>
      <c r="B61" s="93">
        <v>0</v>
      </c>
      <c r="C61" s="93">
        <v>0</v>
      </c>
      <c r="D61" s="93">
        <v>6</v>
      </c>
      <c r="E61" s="93">
        <v>77</v>
      </c>
      <c r="F61" s="93">
        <v>93</v>
      </c>
      <c r="G61" s="93">
        <v>57</v>
      </c>
      <c r="H61" s="87">
        <v>90</v>
      </c>
      <c r="I61" s="87">
        <v>79</v>
      </c>
      <c r="J61" s="2">
        <f t="shared" si="5"/>
        <v>402</v>
      </c>
    </row>
    <row r="62" spans="1:10" ht="14.55" customHeight="1" x14ac:dyDescent="0.3">
      <c r="A62" s="77" t="s">
        <v>52</v>
      </c>
      <c r="B62" s="91">
        <v>0</v>
      </c>
      <c r="C62" s="91">
        <v>0</v>
      </c>
      <c r="D62" s="91">
        <v>11</v>
      </c>
      <c r="E62" s="91">
        <v>135</v>
      </c>
      <c r="F62" s="91">
        <v>213</v>
      </c>
      <c r="G62" s="91">
        <v>147</v>
      </c>
      <c r="H62" s="92">
        <v>153</v>
      </c>
      <c r="I62" s="92">
        <v>131</v>
      </c>
      <c r="J62" s="3">
        <f t="shared" si="5"/>
        <v>790</v>
      </c>
    </row>
    <row r="63" spans="1:10" ht="14.55" customHeight="1" thickBot="1" x14ac:dyDescent="0.35">
      <c r="A63" s="82" t="s">
        <v>50</v>
      </c>
      <c r="B63" s="61">
        <v>0</v>
      </c>
      <c r="C63" s="61">
        <v>0</v>
      </c>
      <c r="D63" s="61">
        <v>0</v>
      </c>
      <c r="E63" s="61">
        <v>0</v>
      </c>
      <c r="F63" s="61">
        <v>0</v>
      </c>
      <c r="G63" s="61">
        <v>0</v>
      </c>
      <c r="H63" s="61">
        <v>0</v>
      </c>
      <c r="I63" s="61">
        <v>47</v>
      </c>
      <c r="J63" s="81">
        <f t="shared" si="5"/>
        <v>47</v>
      </c>
    </row>
    <row r="64" spans="1:10" x14ac:dyDescent="0.3">
      <c r="A64" s="119" t="s">
        <v>141</v>
      </c>
      <c r="B64" s="119"/>
      <c r="C64" s="119"/>
      <c r="D64" s="119"/>
      <c r="E64" s="119"/>
      <c r="F64" s="119"/>
      <c r="G64" s="119"/>
      <c r="H64" s="119"/>
      <c r="I64" s="119"/>
      <c r="J64" s="119"/>
    </row>
    <row r="65" spans="1:10" x14ac:dyDescent="0.3">
      <c r="A65" s="119"/>
      <c r="B65" s="119"/>
      <c r="C65" s="119"/>
      <c r="D65" s="119"/>
      <c r="E65" s="119"/>
      <c r="F65" s="119"/>
      <c r="G65" s="119"/>
      <c r="H65" s="119"/>
      <c r="I65" s="119"/>
      <c r="J65" s="119"/>
    </row>
    <row r="66" spans="1:10" ht="14.55" customHeight="1" x14ac:dyDescent="0.3">
      <c r="A66" s="119"/>
      <c r="B66" s="119"/>
      <c r="C66" s="119"/>
      <c r="D66" s="119"/>
      <c r="E66" s="119"/>
      <c r="F66" s="119"/>
      <c r="G66" s="119"/>
      <c r="H66" s="119"/>
      <c r="I66" s="119"/>
      <c r="J66" s="119"/>
    </row>
    <row r="67" spans="1:10" ht="14.55" customHeight="1" x14ac:dyDescent="0.3">
      <c r="A67" s="119"/>
      <c r="B67" s="119"/>
      <c r="C67" s="119"/>
      <c r="D67" s="119"/>
      <c r="E67" s="119"/>
      <c r="F67" s="119"/>
      <c r="G67" s="119"/>
      <c r="H67" s="119"/>
      <c r="I67" s="119"/>
      <c r="J67" s="119"/>
    </row>
    <row r="68" spans="1:10" x14ac:dyDescent="0.3">
      <c r="A68" s="120" t="s">
        <v>53</v>
      </c>
      <c r="B68" s="120"/>
      <c r="C68" s="120"/>
      <c r="D68" s="120"/>
      <c r="E68" s="120"/>
      <c r="F68" s="120"/>
      <c r="G68" s="120"/>
      <c r="H68" s="120"/>
      <c r="I68" s="120"/>
      <c r="J68" s="120"/>
    </row>
  </sheetData>
  <mergeCells count="3">
    <mergeCell ref="A64:J67"/>
    <mergeCell ref="A68:J68"/>
    <mergeCell ref="A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772C-7DA1-4539-A21E-DB64461F4AB3}">
  <dimension ref="A1:J127"/>
  <sheetViews>
    <sheetView zoomScale="80" zoomScaleNormal="80" workbookViewId="0">
      <selection sqref="A1:J1"/>
    </sheetView>
  </sheetViews>
  <sheetFormatPr defaultRowHeight="14.4" x14ac:dyDescent="0.3"/>
  <cols>
    <col min="1" max="1" width="48.44140625" bestFit="1" customWidth="1"/>
    <col min="2" max="9" width="9.77734375" customWidth="1"/>
  </cols>
  <sheetData>
    <row r="1" spans="1:10" ht="21.6" thickBot="1" x14ac:dyDescent="0.35">
      <c r="A1" s="121" t="s">
        <v>54</v>
      </c>
      <c r="B1" s="117"/>
      <c r="C1" s="117"/>
      <c r="D1" s="117"/>
      <c r="E1" s="117"/>
      <c r="F1" s="117"/>
      <c r="G1" s="117"/>
      <c r="H1" s="117"/>
      <c r="I1" s="117"/>
      <c r="J1" s="117"/>
    </row>
    <row r="2" spans="1:10" ht="29.4" thickBot="1" x14ac:dyDescent="0.35">
      <c r="A2" s="54"/>
      <c r="B2" s="55" t="s">
        <v>15</v>
      </c>
      <c r="C2" s="55" t="s">
        <v>16</v>
      </c>
      <c r="D2" s="55" t="s">
        <v>17</v>
      </c>
      <c r="E2" s="55" t="s">
        <v>18</v>
      </c>
      <c r="F2" s="55" t="s">
        <v>19</v>
      </c>
      <c r="G2" s="55" t="s">
        <v>119</v>
      </c>
      <c r="H2" s="55" t="s">
        <v>120</v>
      </c>
      <c r="I2" s="55" t="s">
        <v>137</v>
      </c>
      <c r="J2" s="75" t="s">
        <v>6</v>
      </c>
    </row>
    <row r="3" spans="1:10" ht="15.6" x14ac:dyDescent="0.3">
      <c r="A3" s="59" t="s">
        <v>55</v>
      </c>
      <c r="B3" s="85">
        <f>B4+B11+B18+B25</f>
        <v>157</v>
      </c>
      <c r="C3" s="85">
        <f>C4+C11+C18+C25</f>
        <v>208</v>
      </c>
      <c r="D3" s="85">
        <f>D4+D11+D18+D25</f>
        <v>342</v>
      </c>
      <c r="E3" s="85">
        <f>E4+E11+E18+E25</f>
        <v>667</v>
      </c>
      <c r="F3" s="85">
        <f t="shared" ref="F3:G3" si="0">F4+F11+F18+F25</f>
        <v>738</v>
      </c>
      <c r="G3" s="85">
        <f t="shared" si="0"/>
        <v>705</v>
      </c>
      <c r="H3" s="85">
        <f>H4+H11+H18+H25</f>
        <v>398</v>
      </c>
      <c r="I3" s="85">
        <f>I4+I11+I18+I25</f>
        <v>44</v>
      </c>
      <c r="J3" s="5">
        <f>SUM(B3:I3)</f>
        <v>3259</v>
      </c>
    </row>
    <row r="4" spans="1:10" x14ac:dyDescent="0.3">
      <c r="A4" s="58" t="s">
        <v>8</v>
      </c>
      <c r="B4" s="86">
        <v>157</v>
      </c>
      <c r="C4" s="86">
        <v>75</v>
      </c>
      <c r="D4" s="86">
        <v>111</v>
      </c>
      <c r="E4" s="86">
        <f>SUM(E5:E10)</f>
        <v>95</v>
      </c>
      <c r="F4" s="86">
        <f>SUM(F5:F10)</f>
        <v>143</v>
      </c>
      <c r="G4" s="86">
        <f>SUM(G5:G10)</f>
        <v>113</v>
      </c>
      <c r="H4" s="86">
        <f>SUM(H5:H10)</f>
        <v>93</v>
      </c>
      <c r="I4" s="86">
        <f>SUM(I5:I10)</f>
        <v>0</v>
      </c>
      <c r="J4" s="6">
        <f>SUM(B4:I4)</f>
        <v>787</v>
      </c>
    </row>
    <row r="5" spans="1:10" x14ac:dyDescent="0.3">
      <c r="A5" s="77" t="s">
        <v>21</v>
      </c>
      <c r="B5" s="87">
        <v>2</v>
      </c>
      <c r="C5" s="87">
        <v>0</v>
      </c>
      <c r="D5" s="87">
        <v>4</v>
      </c>
      <c r="E5" s="87">
        <v>4</v>
      </c>
      <c r="F5" s="87">
        <v>2</v>
      </c>
      <c r="G5" s="87">
        <v>22</v>
      </c>
      <c r="H5" s="87">
        <v>38</v>
      </c>
      <c r="I5" s="87">
        <v>0</v>
      </c>
      <c r="J5" s="2">
        <v>72</v>
      </c>
    </row>
    <row r="6" spans="1:10" x14ac:dyDescent="0.3">
      <c r="A6" s="77" t="s">
        <v>22</v>
      </c>
      <c r="B6" s="86">
        <v>19</v>
      </c>
      <c r="C6" s="86">
        <v>20</v>
      </c>
      <c r="D6" s="86">
        <v>11</v>
      </c>
      <c r="E6" s="86">
        <v>3</v>
      </c>
      <c r="F6" s="86">
        <v>67</v>
      </c>
      <c r="G6" s="86">
        <v>31</v>
      </c>
      <c r="H6" s="86">
        <v>0</v>
      </c>
      <c r="I6" s="86">
        <v>0</v>
      </c>
      <c r="J6" s="6">
        <v>151</v>
      </c>
    </row>
    <row r="7" spans="1:10" x14ac:dyDescent="0.3">
      <c r="A7" s="77" t="s">
        <v>24</v>
      </c>
      <c r="B7" s="87">
        <v>3</v>
      </c>
      <c r="C7" s="87">
        <v>2</v>
      </c>
      <c r="D7" s="87">
        <v>2</v>
      </c>
      <c r="E7" s="87">
        <v>4</v>
      </c>
      <c r="F7" s="87">
        <v>9</v>
      </c>
      <c r="G7" s="87">
        <v>9</v>
      </c>
      <c r="H7" s="87">
        <v>10</v>
      </c>
      <c r="I7" s="87">
        <v>0</v>
      </c>
      <c r="J7" s="2">
        <v>39</v>
      </c>
    </row>
    <row r="8" spans="1:10" x14ac:dyDescent="0.3">
      <c r="A8" s="77" t="s">
        <v>27</v>
      </c>
      <c r="B8" s="86">
        <v>101</v>
      </c>
      <c r="C8" s="86">
        <v>48</v>
      </c>
      <c r="D8" s="86">
        <v>93</v>
      </c>
      <c r="E8" s="86">
        <v>76</v>
      </c>
      <c r="F8" s="86">
        <v>42</v>
      </c>
      <c r="G8" s="86">
        <v>20</v>
      </c>
      <c r="H8" s="86">
        <v>0</v>
      </c>
      <c r="I8" s="86">
        <v>0</v>
      </c>
      <c r="J8" s="6">
        <v>380</v>
      </c>
    </row>
    <row r="9" spans="1:10" x14ac:dyDescent="0.3">
      <c r="A9" s="77" t="s">
        <v>29</v>
      </c>
      <c r="B9" s="87">
        <v>32</v>
      </c>
      <c r="C9" s="87">
        <v>5</v>
      </c>
      <c r="D9" s="87">
        <v>1</v>
      </c>
      <c r="E9" s="87">
        <v>6</v>
      </c>
      <c r="F9" s="87">
        <v>0</v>
      </c>
      <c r="G9" s="87">
        <v>2</v>
      </c>
      <c r="H9" s="87">
        <v>22</v>
      </c>
      <c r="I9" s="87">
        <v>0</v>
      </c>
      <c r="J9" s="2">
        <v>68</v>
      </c>
    </row>
    <row r="10" spans="1:10" x14ac:dyDescent="0.3">
      <c r="A10" s="77" t="s">
        <v>76</v>
      </c>
      <c r="B10" s="86">
        <v>0</v>
      </c>
      <c r="C10" s="86">
        <v>0</v>
      </c>
      <c r="D10" s="86">
        <v>0</v>
      </c>
      <c r="E10" s="86">
        <v>2</v>
      </c>
      <c r="F10" s="86">
        <v>23</v>
      </c>
      <c r="G10" s="86">
        <v>29</v>
      </c>
      <c r="H10" s="86">
        <v>23</v>
      </c>
      <c r="I10" s="86">
        <v>0</v>
      </c>
      <c r="J10" s="6">
        <v>77</v>
      </c>
    </row>
    <row r="11" spans="1:10" x14ac:dyDescent="0.3">
      <c r="A11" s="58" t="s">
        <v>9</v>
      </c>
      <c r="B11" s="87">
        <v>0</v>
      </c>
      <c r="C11" s="87">
        <v>90</v>
      </c>
      <c r="D11" s="87">
        <v>78</v>
      </c>
      <c r="E11" s="87">
        <f>SUM(E12:E17)</f>
        <v>92</v>
      </c>
      <c r="F11" s="87">
        <f t="shared" ref="F11:I11" si="1">SUM(F12:F17)</f>
        <v>73</v>
      </c>
      <c r="G11" s="87">
        <f t="shared" si="1"/>
        <v>74</v>
      </c>
      <c r="H11" s="87">
        <f t="shared" si="1"/>
        <v>45</v>
      </c>
      <c r="I11" s="87">
        <f t="shared" si="1"/>
        <v>0</v>
      </c>
      <c r="J11" s="2">
        <f t="shared" ref="J11:J25" si="2">SUM(B11:I11)</f>
        <v>452</v>
      </c>
    </row>
    <row r="12" spans="1:10" x14ac:dyDescent="0.3">
      <c r="A12" s="77" t="s">
        <v>21</v>
      </c>
      <c r="B12" s="86">
        <v>0</v>
      </c>
      <c r="C12" s="86">
        <v>12</v>
      </c>
      <c r="D12" s="86">
        <v>6</v>
      </c>
      <c r="E12" s="86">
        <v>43</v>
      </c>
      <c r="F12" s="86">
        <v>38</v>
      </c>
      <c r="G12" s="86">
        <v>22</v>
      </c>
      <c r="H12" s="86">
        <v>23</v>
      </c>
      <c r="I12" s="86">
        <v>0</v>
      </c>
      <c r="J12" s="6">
        <v>144</v>
      </c>
    </row>
    <row r="13" spans="1:10" x14ac:dyDescent="0.3">
      <c r="A13" s="77" t="s">
        <v>22</v>
      </c>
      <c r="B13" s="87">
        <v>0</v>
      </c>
      <c r="C13" s="87">
        <v>1</v>
      </c>
      <c r="D13" s="87">
        <v>7</v>
      </c>
      <c r="E13" s="87">
        <v>2</v>
      </c>
      <c r="F13" s="87">
        <v>7</v>
      </c>
      <c r="G13" s="87">
        <v>12</v>
      </c>
      <c r="H13" s="87">
        <v>1</v>
      </c>
      <c r="I13" s="87">
        <v>0</v>
      </c>
      <c r="J13" s="2">
        <v>30</v>
      </c>
    </row>
    <row r="14" spans="1:10" x14ac:dyDescent="0.3">
      <c r="A14" s="77" t="s">
        <v>24</v>
      </c>
      <c r="B14" s="86">
        <v>0</v>
      </c>
      <c r="C14" s="86">
        <v>0</v>
      </c>
      <c r="D14" s="86">
        <v>0</v>
      </c>
      <c r="E14" s="86">
        <v>0</v>
      </c>
      <c r="F14" s="86">
        <v>0</v>
      </c>
      <c r="G14" s="86">
        <v>0</v>
      </c>
      <c r="H14" s="86">
        <v>0</v>
      </c>
      <c r="I14" s="86">
        <v>0</v>
      </c>
      <c r="J14" s="6">
        <f t="shared" si="2"/>
        <v>0</v>
      </c>
    </row>
    <row r="15" spans="1:10" x14ac:dyDescent="0.3">
      <c r="A15" s="77" t="s">
        <v>27</v>
      </c>
      <c r="B15" s="87">
        <v>0</v>
      </c>
      <c r="C15" s="87">
        <v>59</v>
      </c>
      <c r="D15" s="87">
        <v>55</v>
      </c>
      <c r="E15" s="87">
        <v>35</v>
      </c>
      <c r="F15" s="87">
        <v>23</v>
      </c>
      <c r="G15" s="87">
        <v>6</v>
      </c>
      <c r="H15" s="87">
        <v>15</v>
      </c>
      <c r="I15" s="87">
        <v>0</v>
      </c>
      <c r="J15" s="2">
        <v>193</v>
      </c>
    </row>
    <row r="16" spans="1:10" x14ac:dyDescent="0.3">
      <c r="A16" s="77" t="s">
        <v>29</v>
      </c>
      <c r="B16" s="86">
        <v>0</v>
      </c>
      <c r="C16" s="86">
        <v>17</v>
      </c>
      <c r="D16" s="86">
        <v>4</v>
      </c>
      <c r="E16" s="86">
        <v>2</v>
      </c>
      <c r="F16" s="86">
        <v>0</v>
      </c>
      <c r="G16" s="86">
        <v>4</v>
      </c>
      <c r="H16" s="86">
        <v>1</v>
      </c>
      <c r="I16" s="86">
        <v>0</v>
      </c>
      <c r="J16" s="6">
        <v>28</v>
      </c>
    </row>
    <row r="17" spans="1:10" x14ac:dyDescent="0.3">
      <c r="A17" s="77" t="s">
        <v>76</v>
      </c>
      <c r="B17" s="87">
        <v>0</v>
      </c>
      <c r="C17" s="87">
        <v>1</v>
      </c>
      <c r="D17" s="87">
        <v>6</v>
      </c>
      <c r="E17" s="87">
        <v>10</v>
      </c>
      <c r="F17" s="87">
        <v>5</v>
      </c>
      <c r="G17" s="87">
        <v>30</v>
      </c>
      <c r="H17" s="87">
        <v>5</v>
      </c>
      <c r="I17" s="87">
        <v>0</v>
      </c>
      <c r="J17" s="2">
        <v>57</v>
      </c>
    </row>
    <row r="18" spans="1:10" x14ac:dyDescent="0.3">
      <c r="A18" s="58" t="s">
        <v>10</v>
      </c>
      <c r="B18" s="86">
        <v>0</v>
      </c>
      <c r="C18" s="86">
        <v>43</v>
      </c>
      <c r="D18" s="86">
        <v>143</v>
      </c>
      <c r="E18" s="86">
        <f>SUM(E19:E24)</f>
        <v>364</v>
      </c>
      <c r="F18" s="86">
        <f t="shared" ref="F18:I18" si="3">SUM(F19:F24)</f>
        <v>429</v>
      </c>
      <c r="G18" s="86">
        <f t="shared" si="3"/>
        <v>477</v>
      </c>
      <c r="H18" s="86">
        <f t="shared" si="3"/>
        <v>178</v>
      </c>
      <c r="I18" s="86">
        <f t="shared" si="3"/>
        <v>30</v>
      </c>
      <c r="J18" s="6">
        <f t="shared" si="2"/>
        <v>1664</v>
      </c>
    </row>
    <row r="19" spans="1:10" x14ac:dyDescent="0.3">
      <c r="A19" s="77" t="s">
        <v>21</v>
      </c>
      <c r="B19" s="87">
        <v>0</v>
      </c>
      <c r="C19" s="87">
        <v>0</v>
      </c>
      <c r="D19" s="87">
        <v>0</v>
      </c>
      <c r="E19" s="87">
        <v>0</v>
      </c>
      <c r="F19" s="87">
        <v>2</v>
      </c>
      <c r="G19" s="87">
        <v>20</v>
      </c>
      <c r="H19" s="87">
        <v>1</v>
      </c>
      <c r="I19" s="87">
        <v>1</v>
      </c>
      <c r="J19" s="2">
        <v>24</v>
      </c>
    </row>
    <row r="20" spans="1:10" x14ac:dyDescent="0.3">
      <c r="A20" s="77" t="s">
        <v>22</v>
      </c>
      <c r="B20" s="86">
        <v>0</v>
      </c>
      <c r="C20" s="86">
        <v>0</v>
      </c>
      <c r="D20" s="86">
        <v>0</v>
      </c>
      <c r="E20" s="86">
        <v>0</v>
      </c>
      <c r="F20" s="86">
        <v>119</v>
      </c>
      <c r="G20" s="86">
        <v>88</v>
      </c>
      <c r="H20" s="86">
        <v>10</v>
      </c>
      <c r="I20" s="86">
        <v>1</v>
      </c>
      <c r="J20" s="6">
        <v>218</v>
      </c>
    </row>
    <row r="21" spans="1:10" x14ac:dyDescent="0.3">
      <c r="A21" s="77" t="s">
        <v>24</v>
      </c>
      <c r="B21" s="87">
        <v>0</v>
      </c>
      <c r="C21" s="87">
        <v>0</v>
      </c>
      <c r="D21" s="87">
        <v>0</v>
      </c>
      <c r="E21" s="87">
        <v>0</v>
      </c>
      <c r="F21" s="87">
        <v>0</v>
      </c>
      <c r="G21" s="87">
        <v>1</v>
      </c>
      <c r="H21" s="87">
        <v>1</v>
      </c>
      <c r="I21" s="87">
        <v>0</v>
      </c>
      <c r="J21" s="2">
        <v>2</v>
      </c>
    </row>
    <row r="22" spans="1:10" x14ac:dyDescent="0.3">
      <c r="A22" s="77" t="s">
        <v>27</v>
      </c>
      <c r="B22" s="86">
        <v>0</v>
      </c>
      <c r="C22" s="86">
        <v>32</v>
      </c>
      <c r="D22" s="86">
        <v>133</v>
      </c>
      <c r="E22" s="86">
        <v>356</v>
      </c>
      <c r="F22" s="86">
        <v>293</v>
      </c>
      <c r="G22" s="86">
        <v>350</v>
      </c>
      <c r="H22" s="86">
        <v>155</v>
      </c>
      <c r="I22" s="86">
        <v>28</v>
      </c>
      <c r="J22" s="6">
        <v>1347</v>
      </c>
    </row>
    <row r="23" spans="1:10" x14ac:dyDescent="0.3">
      <c r="A23" s="77" t="s">
        <v>29</v>
      </c>
      <c r="B23" s="87">
        <v>0</v>
      </c>
      <c r="C23" s="87">
        <v>11</v>
      </c>
      <c r="D23" s="87">
        <v>10</v>
      </c>
      <c r="E23" s="87">
        <v>8</v>
      </c>
      <c r="F23" s="87">
        <v>13</v>
      </c>
      <c r="G23" s="87">
        <v>8</v>
      </c>
      <c r="H23" s="87">
        <v>8</v>
      </c>
      <c r="I23" s="87">
        <v>0</v>
      </c>
      <c r="J23" s="2">
        <v>58</v>
      </c>
    </row>
    <row r="24" spans="1:10" x14ac:dyDescent="0.3">
      <c r="A24" s="77" t="s">
        <v>76</v>
      </c>
      <c r="B24" s="86">
        <v>0</v>
      </c>
      <c r="C24" s="86">
        <v>0</v>
      </c>
      <c r="D24" s="86">
        <v>0</v>
      </c>
      <c r="E24" s="86">
        <v>0</v>
      </c>
      <c r="F24" s="86">
        <v>2</v>
      </c>
      <c r="G24" s="86">
        <v>10</v>
      </c>
      <c r="H24" s="86">
        <v>3</v>
      </c>
      <c r="I24" s="86">
        <v>0</v>
      </c>
      <c r="J24" s="6">
        <v>15</v>
      </c>
    </row>
    <row r="25" spans="1:10" x14ac:dyDescent="0.3">
      <c r="A25" s="58" t="s">
        <v>11</v>
      </c>
      <c r="B25" s="87">
        <v>0</v>
      </c>
      <c r="C25" s="87">
        <v>0</v>
      </c>
      <c r="D25" s="87">
        <v>10</v>
      </c>
      <c r="E25" s="87">
        <f>SUM(E26:E31)</f>
        <v>116</v>
      </c>
      <c r="F25" s="87">
        <f t="shared" ref="F25:I25" si="4">SUM(F26:F31)</f>
        <v>93</v>
      </c>
      <c r="G25" s="87">
        <f t="shared" si="4"/>
        <v>41</v>
      </c>
      <c r="H25" s="87">
        <f t="shared" si="4"/>
        <v>82</v>
      </c>
      <c r="I25" s="87">
        <f t="shared" si="4"/>
        <v>14</v>
      </c>
      <c r="J25" s="2">
        <f t="shared" si="2"/>
        <v>356</v>
      </c>
    </row>
    <row r="26" spans="1:10" x14ac:dyDescent="0.3">
      <c r="A26" s="77" t="s">
        <v>21</v>
      </c>
      <c r="B26" s="86">
        <v>0</v>
      </c>
      <c r="C26" s="86">
        <v>0</v>
      </c>
      <c r="D26" s="86">
        <v>0</v>
      </c>
      <c r="E26" s="86">
        <v>0</v>
      </c>
      <c r="F26" s="86">
        <v>18</v>
      </c>
      <c r="G26" s="86">
        <v>20</v>
      </c>
      <c r="H26" s="86">
        <v>3</v>
      </c>
      <c r="I26" s="86">
        <v>0</v>
      </c>
      <c r="J26" s="6">
        <v>41</v>
      </c>
    </row>
    <row r="27" spans="1:10" x14ac:dyDescent="0.3">
      <c r="A27" s="77" t="s">
        <v>22</v>
      </c>
      <c r="B27" s="87">
        <v>0</v>
      </c>
      <c r="C27" s="87">
        <v>0</v>
      </c>
      <c r="D27" s="87">
        <v>3</v>
      </c>
      <c r="E27" s="87">
        <v>22</v>
      </c>
      <c r="F27" s="87">
        <v>23</v>
      </c>
      <c r="G27" s="87">
        <v>5</v>
      </c>
      <c r="H27" s="87">
        <v>10</v>
      </c>
      <c r="I27" s="87">
        <v>6</v>
      </c>
      <c r="J27" s="2">
        <v>69</v>
      </c>
    </row>
    <row r="28" spans="1:10" x14ac:dyDescent="0.3">
      <c r="A28" s="77" t="s">
        <v>24</v>
      </c>
      <c r="B28" s="86">
        <v>0</v>
      </c>
      <c r="C28" s="86">
        <v>0</v>
      </c>
      <c r="D28" s="86">
        <v>0</v>
      </c>
      <c r="E28" s="86">
        <v>0</v>
      </c>
      <c r="F28" s="86">
        <v>0</v>
      </c>
      <c r="G28" s="86">
        <v>4</v>
      </c>
      <c r="H28" s="86">
        <v>0</v>
      </c>
      <c r="I28" s="86">
        <v>0</v>
      </c>
      <c r="J28" s="6">
        <v>4</v>
      </c>
    </row>
    <row r="29" spans="1:10" x14ac:dyDescent="0.3">
      <c r="A29" s="77" t="s">
        <v>27</v>
      </c>
      <c r="B29" s="87">
        <v>0</v>
      </c>
      <c r="C29" s="87">
        <v>0</v>
      </c>
      <c r="D29" s="87">
        <v>6</v>
      </c>
      <c r="E29" s="87">
        <v>86</v>
      </c>
      <c r="F29" s="87">
        <v>28</v>
      </c>
      <c r="G29" s="87">
        <v>5</v>
      </c>
      <c r="H29" s="87">
        <v>18</v>
      </c>
      <c r="I29" s="87">
        <v>0</v>
      </c>
      <c r="J29" s="2">
        <v>143</v>
      </c>
    </row>
    <row r="30" spans="1:10" x14ac:dyDescent="0.3">
      <c r="A30" s="77" t="s">
        <v>29</v>
      </c>
      <c r="B30" s="86">
        <v>0</v>
      </c>
      <c r="C30" s="86">
        <v>0</v>
      </c>
      <c r="D30" s="86">
        <v>0</v>
      </c>
      <c r="E30" s="86">
        <v>8</v>
      </c>
      <c r="F30" s="86">
        <v>3</v>
      </c>
      <c r="G30" s="86">
        <v>0</v>
      </c>
      <c r="H30" s="86">
        <v>51</v>
      </c>
      <c r="I30" s="86">
        <v>8</v>
      </c>
      <c r="J30" s="6">
        <v>70</v>
      </c>
    </row>
    <row r="31" spans="1:10" x14ac:dyDescent="0.3">
      <c r="A31" s="77" t="s">
        <v>76</v>
      </c>
      <c r="B31" s="87">
        <v>0</v>
      </c>
      <c r="C31" s="87">
        <v>0</v>
      </c>
      <c r="D31" s="87">
        <v>1</v>
      </c>
      <c r="E31" s="87">
        <v>0</v>
      </c>
      <c r="F31" s="87">
        <v>21</v>
      </c>
      <c r="G31" s="87">
        <v>7</v>
      </c>
      <c r="H31" s="87">
        <v>0</v>
      </c>
      <c r="I31" s="87">
        <v>0</v>
      </c>
      <c r="J31" s="2">
        <v>29</v>
      </c>
    </row>
    <row r="32" spans="1:10" x14ac:dyDescent="0.3">
      <c r="A32" s="58"/>
      <c r="B32" s="88"/>
      <c r="C32" s="88"/>
      <c r="D32" s="88"/>
      <c r="E32" s="88"/>
      <c r="F32" s="88"/>
      <c r="G32" s="88"/>
      <c r="H32" s="88"/>
      <c r="I32" s="88"/>
      <c r="J32" s="6"/>
    </row>
    <row r="33" spans="1:10" x14ac:dyDescent="0.3">
      <c r="A33" s="79" t="s">
        <v>56</v>
      </c>
      <c r="B33" s="89">
        <f t="shared" ref="B33:I33" si="5">SUM(B34:B35)</f>
        <v>157</v>
      </c>
      <c r="C33" s="89">
        <f t="shared" si="5"/>
        <v>208</v>
      </c>
      <c r="D33" s="89">
        <f t="shared" si="5"/>
        <v>342</v>
      </c>
      <c r="E33" s="89">
        <f t="shared" si="5"/>
        <v>667</v>
      </c>
      <c r="F33" s="89">
        <f t="shared" si="5"/>
        <v>738</v>
      </c>
      <c r="G33" s="89">
        <f t="shared" si="5"/>
        <v>705</v>
      </c>
      <c r="H33" s="89">
        <f t="shared" si="5"/>
        <v>398</v>
      </c>
      <c r="I33" s="89">
        <f t="shared" si="5"/>
        <v>44</v>
      </c>
      <c r="J33" s="24">
        <f>SUM(B33:I33)</f>
        <v>3259</v>
      </c>
    </row>
    <row r="34" spans="1:10" x14ac:dyDescent="0.3">
      <c r="A34" s="58" t="s">
        <v>31</v>
      </c>
      <c r="B34" s="86">
        <v>0</v>
      </c>
      <c r="C34" s="86">
        <v>2</v>
      </c>
      <c r="D34" s="86">
        <v>45</v>
      </c>
      <c r="E34" s="86">
        <v>167</v>
      </c>
      <c r="F34" s="86">
        <v>132</v>
      </c>
      <c r="G34" s="86">
        <v>142</v>
      </c>
      <c r="H34" s="86">
        <v>66</v>
      </c>
      <c r="I34" s="86">
        <v>10</v>
      </c>
      <c r="J34" s="6">
        <f t="shared" ref="J34:J35" si="6">SUM(B34:I34)</f>
        <v>564</v>
      </c>
    </row>
    <row r="35" spans="1:10" x14ac:dyDescent="0.3">
      <c r="A35" s="58" t="s">
        <v>32</v>
      </c>
      <c r="B35" s="87">
        <v>157</v>
      </c>
      <c r="C35" s="87">
        <v>206</v>
      </c>
      <c r="D35" s="87">
        <v>297</v>
      </c>
      <c r="E35" s="87">
        <v>500</v>
      </c>
      <c r="F35" s="87">
        <v>606</v>
      </c>
      <c r="G35" s="87">
        <v>563</v>
      </c>
      <c r="H35" s="87">
        <v>332</v>
      </c>
      <c r="I35" s="87">
        <v>34</v>
      </c>
      <c r="J35" s="2">
        <f t="shared" si="6"/>
        <v>2695</v>
      </c>
    </row>
    <row r="36" spans="1:10" x14ac:dyDescent="0.3">
      <c r="A36" s="58"/>
      <c r="B36" s="86"/>
      <c r="C36" s="86"/>
      <c r="D36" s="86"/>
      <c r="E36" s="86"/>
      <c r="F36" s="86"/>
      <c r="G36" s="86"/>
      <c r="H36" s="86"/>
      <c r="I36" s="86"/>
      <c r="J36" s="6"/>
    </row>
    <row r="37" spans="1:10" s="49" customFormat="1" x14ac:dyDescent="0.3">
      <c r="A37" s="79" t="s">
        <v>57</v>
      </c>
      <c r="B37" s="89">
        <f>B38+(B39*2)+(B40*3)+(B41*4)+(B42*5)+(B43*6)+(B44*7)+(B45*8)</f>
        <v>291</v>
      </c>
      <c r="C37" s="89">
        <f>C38+(C39*2)+(C40*3)+(C41*4)+(C42*5)+(C43*6)+(C44*7)+(C45*8)</f>
        <v>415</v>
      </c>
      <c r="D37" s="89">
        <f t="shared" ref="D37:I37" si="7">D38+(D39*2)+(D40*3)+(D41*4)+(D42*5)+(D43*6)+(D44*7)+(D45*8)</f>
        <v>738</v>
      </c>
      <c r="E37" s="89">
        <f t="shared" si="7"/>
        <v>1357</v>
      </c>
      <c r="F37" s="89">
        <f t="shared" si="7"/>
        <v>1243</v>
      </c>
      <c r="G37" s="89">
        <f t="shared" si="7"/>
        <v>902</v>
      </c>
      <c r="H37" s="89">
        <f t="shared" si="7"/>
        <v>414</v>
      </c>
      <c r="I37" s="89">
        <f t="shared" si="7"/>
        <v>45</v>
      </c>
      <c r="J37" s="24">
        <f t="shared" ref="J37:J66" si="8">SUM(B37:I37)</f>
        <v>5405</v>
      </c>
    </row>
    <row r="38" spans="1:10" x14ac:dyDescent="0.3">
      <c r="A38" s="58" t="s">
        <v>58</v>
      </c>
      <c r="B38" s="86">
        <v>74</v>
      </c>
      <c r="C38" s="86">
        <v>100</v>
      </c>
      <c r="D38" s="86">
        <v>160</v>
      </c>
      <c r="E38" s="86">
        <v>278</v>
      </c>
      <c r="F38" s="86">
        <v>410</v>
      </c>
      <c r="G38" s="86">
        <v>541</v>
      </c>
      <c r="H38" s="86">
        <v>382</v>
      </c>
      <c r="I38" s="86">
        <v>43</v>
      </c>
      <c r="J38" s="6">
        <v>1988</v>
      </c>
    </row>
    <row r="39" spans="1:10" x14ac:dyDescent="0.3">
      <c r="A39" s="58" t="s">
        <v>59</v>
      </c>
      <c r="B39" s="87">
        <v>51</v>
      </c>
      <c r="C39" s="87">
        <v>47</v>
      </c>
      <c r="D39" s="87">
        <v>58</v>
      </c>
      <c r="E39" s="87">
        <v>178</v>
      </c>
      <c r="F39" s="87">
        <v>200</v>
      </c>
      <c r="G39" s="87">
        <v>132</v>
      </c>
      <c r="H39" s="87">
        <v>16</v>
      </c>
      <c r="I39" s="87">
        <v>1</v>
      </c>
      <c r="J39" s="2">
        <v>683</v>
      </c>
    </row>
    <row r="40" spans="1:10" x14ac:dyDescent="0.3">
      <c r="A40" s="58" t="s">
        <v>60</v>
      </c>
      <c r="B40" s="86">
        <v>21</v>
      </c>
      <c r="C40" s="86">
        <v>38</v>
      </c>
      <c r="D40" s="86">
        <v>62</v>
      </c>
      <c r="E40" s="86">
        <v>135</v>
      </c>
      <c r="F40" s="86">
        <v>89</v>
      </c>
      <c r="G40" s="86">
        <v>31</v>
      </c>
      <c r="H40" s="86">
        <v>0</v>
      </c>
      <c r="I40" s="86">
        <v>0</v>
      </c>
      <c r="J40" s="6">
        <v>376</v>
      </c>
    </row>
    <row r="41" spans="1:10" x14ac:dyDescent="0.3">
      <c r="A41" s="58" t="s">
        <v>61</v>
      </c>
      <c r="B41" s="87">
        <v>7</v>
      </c>
      <c r="C41" s="87">
        <v>13</v>
      </c>
      <c r="D41" s="87">
        <v>42</v>
      </c>
      <c r="E41" s="87">
        <v>65</v>
      </c>
      <c r="F41" s="87">
        <v>30</v>
      </c>
      <c r="G41" s="87">
        <v>1</v>
      </c>
      <c r="H41" s="87">
        <v>0</v>
      </c>
      <c r="I41" s="87">
        <v>0</v>
      </c>
      <c r="J41" s="2">
        <v>158</v>
      </c>
    </row>
    <row r="42" spans="1:10" x14ac:dyDescent="0.3">
      <c r="A42" s="58" t="s">
        <v>62</v>
      </c>
      <c r="B42" s="86">
        <v>1</v>
      </c>
      <c r="C42" s="86">
        <v>7</v>
      </c>
      <c r="D42" s="86">
        <v>13</v>
      </c>
      <c r="E42" s="86">
        <v>8</v>
      </c>
      <c r="F42" s="86">
        <v>8</v>
      </c>
      <c r="G42" s="86">
        <v>0</v>
      </c>
      <c r="H42" s="86">
        <v>0</v>
      </c>
      <c r="I42" s="86">
        <v>0</v>
      </c>
      <c r="J42" s="6">
        <v>37</v>
      </c>
    </row>
    <row r="43" spans="1:10" x14ac:dyDescent="0.3">
      <c r="A43" s="58" t="s">
        <v>63</v>
      </c>
      <c r="B43" s="87">
        <v>2</v>
      </c>
      <c r="C43" s="87">
        <v>2</v>
      </c>
      <c r="D43" s="87">
        <v>6</v>
      </c>
      <c r="E43" s="87">
        <v>3</v>
      </c>
      <c r="F43" s="87">
        <v>1</v>
      </c>
      <c r="G43" s="87">
        <v>0</v>
      </c>
      <c r="H43" s="87">
        <v>0</v>
      </c>
      <c r="I43" s="87">
        <v>0</v>
      </c>
      <c r="J43" s="2">
        <v>14</v>
      </c>
    </row>
    <row r="44" spans="1:10" x14ac:dyDescent="0.3">
      <c r="A44" s="58" t="s">
        <v>64</v>
      </c>
      <c r="B44" s="86">
        <v>1</v>
      </c>
      <c r="C44" s="86">
        <v>0</v>
      </c>
      <c r="D44" s="86">
        <v>1</v>
      </c>
      <c r="E44" s="86">
        <v>0</v>
      </c>
      <c r="F44" s="86">
        <v>0</v>
      </c>
      <c r="G44" s="86">
        <v>0</v>
      </c>
      <c r="H44" s="86">
        <v>0</v>
      </c>
      <c r="I44" s="86">
        <v>0</v>
      </c>
      <c r="J44" s="6">
        <v>2</v>
      </c>
    </row>
    <row r="45" spans="1:10" x14ac:dyDescent="0.3">
      <c r="A45" s="58" t="s">
        <v>142</v>
      </c>
      <c r="B45" s="87">
        <v>0</v>
      </c>
      <c r="C45" s="87">
        <v>1</v>
      </c>
      <c r="D45" s="87">
        <v>0</v>
      </c>
      <c r="E45" s="87">
        <v>0</v>
      </c>
      <c r="F45" s="87">
        <v>0</v>
      </c>
      <c r="G45" s="87">
        <v>0</v>
      </c>
      <c r="H45" s="87">
        <v>0</v>
      </c>
      <c r="I45" s="87">
        <v>0</v>
      </c>
      <c r="J45" s="2">
        <v>1</v>
      </c>
    </row>
    <row r="46" spans="1:10" x14ac:dyDescent="0.3">
      <c r="A46" s="58"/>
      <c r="B46" s="88"/>
      <c r="C46" s="88"/>
      <c r="D46" s="88"/>
      <c r="E46" s="88"/>
      <c r="F46" s="88"/>
      <c r="G46" s="88"/>
      <c r="H46" s="88"/>
      <c r="I46" s="88"/>
      <c r="J46" s="6"/>
    </row>
    <row r="47" spans="1:10" x14ac:dyDescent="0.3">
      <c r="A47" s="79" t="s">
        <v>33</v>
      </c>
      <c r="B47" s="89">
        <f>B49+(B50*2)+(B51*3)+(B52*4)+(B53*5)+(B54*6)</f>
        <v>233</v>
      </c>
      <c r="C47" s="89">
        <f t="shared" ref="C47:I47" si="9">C49+(C50*2)+(C51*3)+(C52*4)+(C53*5)+(C54*6)</f>
        <v>345</v>
      </c>
      <c r="D47" s="89">
        <f t="shared" si="9"/>
        <v>558</v>
      </c>
      <c r="E47" s="89">
        <f t="shared" si="9"/>
        <v>974</v>
      </c>
      <c r="F47" s="89">
        <f t="shared" si="9"/>
        <v>1021</v>
      </c>
      <c r="G47" s="89">
        <f t="shared" si="9"/>
        <v>798</v>
      </c>
      <c r="H47" s="89">
        <f t="shared" si="9"/>
        <v>383</v>
      </c>
      <c r="I47" s="89">
        <f t="shared" si="9"/>
        <v>21</v>
      </c>
      <c r="J47" s="24">
        <f>J49+(J50*2)+(J51*3)+(J52*4)+(J53*5)+(J54*6)</f>
        <v>4333</v>
      </c>
    </row>
    <row r="48" spans="1:10" x14ac:dyDescent="0.3">
      <c r="A48" s="58" t="s">
        <v>34</v>
      </c>
      <c r="B48" s="86">
        <v>10</v>
      </c>
      <c r="C48" s="86">
        <v>11</v>
      </c>
      <c r="D48" s="86">
        <v>13</v>
      </c>
      <c r="E48" s="86">
        <v>56</v>
      </c>
      <c r="F48" s="86">
        <v>37</v>
      </c>
      <c r="G48" s="86">
        <v>45</v>
      </c>
      <c r="H48" s="86">
        <v>30</v>
      </c>
      <c r="I48" s="86">
        <v>23</v>
      </c>
      <c r="J48" s="6">
        <f t="shared" si="8"/>
        <v>225</v>
      </c>
    </row>
    <row r="49" spans="1:10" x14ac:dyDescent="0.3">
      <c r="A49" s="58" t="s">
        <v>35</v>
      </c>
      <c r="B49" s="87">
        <v>87</v>
      </c>
      <c r="C49" s="87">
        <v>111</v>
      </c>
      <c r="D49" s="87">
        <v>190</v>
      </c>
      <c r="E49" s="87">
        <v>340</v>
      </c>
      <c r="F49" s="87">
        <v>442</v>
      </c>
      <c r="G49" s="87">
        <v>541</v>
      </c>
      <c r="H49" s="87">
        <v>353</v>
      </c>
      <c r="I49" s="87">
        <v>21</v>
      </c>
      <c r="J49" s="2">
        <v>2085</v>
      </c>
    </row>
    <row r="50" spans="1:10" x14ac:dyDescent="0.3">
      <c r="A50" s="58" t="s">
        <v>65</v>
      </c>
      <c r="B50" s="86">
        <v>38</v>
      </c>
      <c r="C50" s="86">
        <v>49</v>
      </c>
      <c r="D50" s="86">
        <v>74</v>
      </c>
      <c r="E50" s="86">
        <v>193</v>
      </c>
      <c r="F50" s="86">
        <v>205</v>
      </c>
      <c r="G50" s="86">
        <v>100</v>
      </c>
      <c r="H50" s="86">
        <v>15</v>
      </c>
      <c r="I50" s="86">
        <v>0</v>
      </c>
      <c r="J50" s="6">
        <v>674</v>
      </c>
    </row>
    <row r="51" spans="1:10" x14ac:dyDescent="0.3">
      <c r="A51" s="58" t="s">
        <v>66</v>
      </c>
      <c r="B51" s="87">
        <v>18</v>
      </c>
      <c r="C51" s="87">
        <v>22</v>
      </c>
      <c r="D51" s="87">
        <v>44</v>
      </c>
      <c r="E51" s="87">
        <v>65</v>
      </c>
      <c r="F51" s="87">
        <v>47</v>
      </c>
      <c r="G51" s="87">
        <v>19</v>
      </c>
      <c r="H51" s="87">
        <v>0</v>
      </c>
      <c r="I51" s="87">
        <v>0</v>
      </c>
      <c r="J51" s="2">
        <v>215</v>
      </c>
    </row>
    <row r="52" spans="1:10" x14ac:dyDescent="0.3">
      <c r="A52" s="58" t="s">
        <v>67</v>
      </c>
      <c r="B52" s="86">
        <v>4</v>
      </c>
      <c r="C52" s="86">
        <v>7</v>
      </c>
      <c r="D52" s="86">
        <v>17</v>
      </c>
      <c r="E52" s="86">
        <v>12</v>
      </c>
      <c r="F52" s="86">
        <v>7</v>
      </c>
      <c r="G52" s="86">
        <v>0</v>
      </c>
      <c r="H52" s="86">
        <v>0</v>
      </c>
      <c r="I52" s="86">
        <v>0</v>
      </c>
      <c r="J52" s="6">
        <v>47</v>
      </c>
    </row>
    <row r="53" spans="1:10" x14ac:dyDescent="0.3">
      <c r="A53" s="58" t="s">
        <v>68</v>
      </c>
      <c r="B53" s="87">
        <v>0</v>
      </c>
      <c r="C53" s="87">
        <v>6</v>
      </c>
      <c r="D53" s="87">
        <v>4</v>
      </c>
      <c r="E53" s="87">
        <v>1</v>
      </c>
      <c r="F53" s="87">
        <v>0</v>
      </c>
      <c r="G53" s="87">
        <v>0</v>
      </c>
      <c r="H53" s="87">
        <v>0</v>
      </c>
      <c r="I53" s="87">
        <v>0</v>
      </c>
      <c r="J53" s="2">
        <v>11</v>
      </c>
    </row>
    <row r="54" spans="1:10" x14ac:dyDescent="0.3">
      <c r="A54" s="58" t="s">
        <v>143</v>
      </c>
      <c r="B54" s="86">
        <v>0</v>
      </c>
      <c r="C54" s="86">
        <v>2</v>
      </c>
      <c r="D54" s="86">
        <v>0</v>
      </c>
      <c r="E54" s="86">
        <v>0</v>
      </c>
      <c r="F54" s="86">
        <v>0</v>
      </c>
      <c r="G54" s="86">
        <v>0</v>
      </c>
      <c r="H54" s="86">
        <v>0</v>
      </c>
      <c r="I54" s="86">
        <v>0</v>
      </c>
      <c r="J54" s="6">
        <v>2</v>
      </c>
    </row>
    <row r="55" spans="1:10" x14ac:dyDescent="0.3">
      <c r="A55" s="77"/>
      <c r="B55" s="87"/>
      <c r="C55" s="87"/>
      <c r="D55" s="87"/>
      <c r="E55" s="87"/>
      <c r="F55" s="87"/>
      <c r="G55" s="87"/>
      <c r="H55" s="87"/>
      <c r="I55" s="87"/>
      <c r="J55" s="2"/>
    </row>
    <row r="56" spans="1:10" x14ac:dyDescent="0.3">
      <c r="A56" s="79" t="s">
        <v>138</v>
      </c>
      <c r="B56" s="90">
        <f t="shared" ref="B56:I56" si="10">B57+B60+B63+B66</f>
        <v>233</v>
      </c>
      <c r="C56" s="90">
        <f t="shared" si="10"/>
        <v>345</v>
      </c>
      <c r="D56" s="90">
        <f t="shared" si="10"/>
        <v>558</v>
      </c>
      <c r="E56" s="90">
        <f t="shared" si="10"/>
        <v>974</v>
      </c>
      <c r="F56" s="90">
        <f t="shared" si="10"/>
        <v>1021</v>
      </c>
      <c r="G56" s="90">
        <f t="shared" si="10"/>
        <v>798</v>
      </c>
      <c r="H56" s="90">
        <f t="shared" si="10"/>
        <v>383</v>
      </c>
      <c r="I56" s="90">
        <f t="shared" si="10"/>
        <v>21</v>
      </c>
      <c r="J56" s="28">
        <f t="shared" si="8"/>
        <v>4333</v>
      </c>
    </row>
    <row r="57" spans="1:10" x14ac:dyDescent="0.3">
      <c r="A57" s="58" t="s">
        <v>36</v>
      </c>
      <c r="B57" s="87">
        <f>B58+B59</f>
        <v>45</v>
      </c>
      <c r="C57" s="87">
        <f t="shared" ref="C57:I57" si="11">C58+C59</f>
        <v>72</v>
      </c>
      <c r="D57" s="87">
        <f t="shared" si="11"/>
        <v>48</v>
      </c>
      <c r="E57" s="87">
        <f t="shared" si="11"/>
        <v>119</v>
      </c>
      <c r="F57" s="87">
        <f t="shared" si="11"/>
        <v>134</v>
      </c>
      <c r="G57" s="87">
        <f t="shared" si="11"/>
        <v>121</v>
      </c>
      <c r="H57" s="87">
        <f t="shared" si="11"/>
        <v>55</v>
      </c>
      <c r="I57" s="87">
        <f t="shared" si="11"/>
        <v>5</v>
      </c>
      <c r="J57" s="2">
        <f t="shared" si="8"/>
        <v>599</v>
      </c>
    </row>
    <row r="58" spans="1:10" x14ac:dyDescent="0.3">
      <c r="A58" s="77" t="s">
        <v>37</v>
      </c>
      <c r="B58" s="91">
        <v>3</v>
      </c>
      <c r="C58" s="91">
        <v>17</v>
      </c>
      <c r="D58" s="91">
        <v>8</v>
      </c>
      <c r="E58" s="91">
        <v>8</v>
      </c>
      <c r="F58" s="91">
        <v>16</v>
      </c>
      <c r="G58" s="91">
        <v>12</v>
      </c>
      <c r="H58" s="91">
        <v>2</v>
      </c>
      <c r="I58" s="91">
        <v>0</v>
      </c>
      <c r="J58" s="6">
        <f t="shared" si="8"/>
        <v>66</v>
      </c>
    </row>
    <row r="59" spans="1:10" x14ac:dyDescent="0.3">
      <c r="A59" s="77" t="s">
        <v>38</v>
      </c>
      <c r="B59" s="87">
        <v>42</v>
      </c>
      <c r="C59" s="87">
        <v>55</v>
      </c>
      <c r="D59" s="87">
        <v>40</v>
      </c>
      <c r="E59" s="87">
        <v>111</v>
      </c>
      <c r="F59" s="87">
        <v>118</v>
      </c>
      <c r="G59" s="87">
        <v>109</v>
      </c>
      <c r="H59" s="87">
        <v>53</v>
      </c>
      <c r="I59" s="87">
        <v>5</v>
      </c>
      <c r="J59" s="2">
        <f t="shared" si="8"/>
        <v>533</v>
      </c>
    </row>
    <row r="60" spans="1:10" x14ac:dyDescent="0.3">
      <c r="A60" s="58" t="s">
        <v>39</v>
      </c>
      <c r="B60" s="91">
        <f t="shared" ref="B60:I60" si="12">B61+B62</f>
        <v>136</v>
      </c>
      <c r="C60" s="91">
        <f t="shared" si="12"/>
        <v>207</v>
      </c>
      <c r="D60" s="91">
        <f t="shared" si="12"/>
        <v>355</v>
      </c>
      <c r="E60" s="91">
        <f t="shared" si="12"/>
        <v>602</v>
      </c>
      <c r="F60" s="91">
        <f t="shared" si="12"/>
        <v>569</v>
      </c>
      <c r="G60" s="91">
        <f t="shared" si="12"/>
        <v>413</v>
      </c>
      <c r="H60" s="91">
        <f t="shared" si="12"/>
        <v>187</v>
      </c>
      <c r="I60" s="91">
        <f t="shared" si="12"/>
        <v>10</v>
      </c>
      <c r="J60" s="6">
        <f t="shared" si="8"/>
        <v>2479</v>
      </c>
    </row>
    <row r="61" spans="1:10" x14ac:dyDescent="0.3">
      <c r="A61" s="77" t="s">
        <v>37</v>
      </c>
      <c r="B61" s="87">
        <v>5</v>
      </c>
      <c r="C61" s="87">
        <v>17</v>
      </c>
      <c r="D61" s="87">
        <v>12</v>
      </c>
      <c r="E61" s="87">
        <v>7</v>
      </c>
      <c r="F61" s="87">
        <v>22</v>
      </c>
      <c r="G61" s="87">
        <v>10</v>
      </c>
      <c r="H61" s="87">
        <v>3</v>
      </c>
      <c r="I61" s="87">
        <v>0</v>
      </c>
      <c r="J61" s="2">
        <f t="shared" si="8"/>
        <v>76</v>
      </c>
    </row>
    <row r="62" spans="1:10" x14ac:dyDescent="0.3">
      <c r="A62" s="77" t="s">
        <v>38</v>
      </c>
      <c r="B62" s="91">
        <v>131</v>
      </c>
      <c r="C62" s="91">
        <v>190</v>
      </c>
      <c r="D62" s="91">
        <v>343</v>
      </c>
      <c r="E62" s="91">
        <v>595</v>
      </c>
      <c r="F62" s="91">
        <v>547</v>
      </c>
      <c r="G62" s="91">
        <v>403</v>
      </c>
      <c r="H62" s="91">
        <v>184</v>
      </c>
      <c r="I62" s="91">
        <v>10</v>
      </c>
      <c r="J62" s="6">
        <f t="shared" si="8"/>
        <v>2403</v>
      </c>
    </row>
    <row r="63" spans="1:10" x14ac:dyDescent="0.3">
      <c r="A63" s="58" t="s">
        <v>40</v>
      </c>
      <c r="B63" s="87">
        <f t="shared" ref="B63:I63" si="13">B64+B65</f>
        <v>52</v>
      </c>
      <c r="C63" s="87">
        <f t="shared" si="13"/>
        <v>66</v>
      </c>
      <c r="D63" s="87">
        <f t="shared" si="13"/>
        <v>155</v>
      </c>
      <c r="E63" s="87">
        <f t="shared" si="13"/>
        <v>251</v>
      </c>
      <c r="F63" s="87">
        <f t="shared" si="13"/>
        <v>316</v>
      </c>
      <c r="G63" s="87">
        <f t="shared" si="13"/>
        <v>256</v>
      </c>
      <c r="H63" s="87">
        <f t="shared" si="13"/>
        <v>126</v>
      </c>
      <c r="I63" s="87">
        <f t="shared" si="13"/>
        <v>2</v>
      </c>
      <c r="J63" s="2">
        <f t="shared" si="8"/>
        <v>1224</v>
      </c>
    </row>
    <row r="64" spans="1:10" x14ac:dyDescent="0.3">
      <c r="A64" s="77" t="s">
        <v>37</v>
      </c>
      <c r="B64" s="91">
        <v>2</v>
      </c>
      <c r="C64" s="91">
        <v>3</v>
      </c>
      <c r="D64" s="91">
        <v>3</v>
      </c>
      <c r="E64" s="91">
        <v>11</v>
      </c>
      <c r="F64" s="91">
        <v>9</v>
      </c>
      <c r="G64" s="91">
        <v>3</v>
      </c>
      <c r="H64" s="91">
        <v>1</v>
      </c>
      <c r="I64" s="91">
        <v>0</v>
      </c>
      <c r="J64" s="6">
        <f t="shared" si="8"/>
        <v>32</v>
      </c>
    </row>
    <row r="65" spans="1:10" x14ac:dyDescent="0.3">
      <c r="A65" s="77" t="s">
        <v>38</v>
      </c>
      <c r="B65" s="87">
        <v>50</v>
      </c>
      <c r="C65" s="87">
        <v>63</v>
      </c>
      <c r="D65" s="87">
        <v>152</v>
      </c>
      <c r="E65" s="87">
        <v>240</v>
      </c>
      <c r="F65" s="87">
        <v>307</v>
      </c>
      <c r="G65" s="87">
        <v>253</v>
      </c>
      <c r="H65" s="87">
        <v>125</v>
      </c>
      <c r="I65" s="87">
        <v>2</v>
      </c>
      <c r="J65" s="2">
        <f t="shared" si="8"/>
        <v>1192</v>
      </c>
    </row>
    <row r="66" spans="1:10" ht="15" thickBot="1" x14ac:dyDescent="0.35">
      <c r="A66" s="60" t="s">
        <v>50</v>
      </c>
      <c r="B66" s="83">
        <v>0</v>
      </c>
      <c r="C66" s="83">
        <v>0</v>
      </c>
      <c r="D66" s="83">
        <v>0</v>
      </c>
      <c r="E66" s="83">
        <v>2</v>
      </c>
      <c r="F66" s="83">
        <v>2</v>
      </c>
      <c r="G66" s="83">
        <v>8</v>
      </c>
      <c r="H66" s="83">
        <v>15</v>
      </c>
      <c r="I66" s="83">
        <v>4</v>
      </c>
      <c r="J66" s="84">
        <f t="shared" si="8"/>
        <v>31</v>
      </c>
    </row>
    <row r="75" spans="1:10" x14ac:dyDescent="0.3">
      <c r="A75" s="32"/>
      <c r="B75" s="33"/>
      <c r="C75" s="33"/>
      <c r="D75" s="33"/>
      <c r="E75" s="33"/>
      <c r="F75" s="33"/>
      <c r="G75" s="33"/>
    </row>
    <row r="115" spans="1:7" x14ac:dyDescent="0.3">
      <c r="A115" s="12"/>
      <c r="B115" s="12"/>
      <c r="C115" s="12"/>
      <c r="D115" s="12"/>
      <c r="E115" s="12"/>
      <c r="F115" s="12"/>
      <c r="G115" s="12"/>
    </row>
    <row r="116" spans="1:7" ht="21" x14ac:dyDescent="0.3">
      <c r="A116" s="1"/>
      <c r="B116" s="12"/>
      <c r="C116" s="12"/>
      <c r="D116" s="12"/>
      <c r="E116" s="12"/>
      <c r="F116" s="12"/>
      <c r="G116" s="12"/>
    </row>
    <row r="117" spans="1:7" x14ac:dyDescent="0.3">
      <c r="A117" s="12"/>
      <c r="B117" s="12"/>
      <c r="C117" s="12"/>
      <c r="D117" s="12"/>
      <c r="E117" s="12"/>
      <c r="F117" s="12"/>
      <c r="G117" s="12"/>
    </row>
    <row r="118" spans="1:7" x14ac:dyDescent="0.3">
      <c r="A118" s="13"/>
      <c r="B118" s="13"/>
      <c r="C118" s="13"/>
      <c r="D118" s="13"/>
      <c r="E118" s="13"/>
      <c r="F118" s="13"/>
      <c r="G118" s="13"/>
    </row>
    <row r="119" spans="1:7" x14ac:dyDescent="0.3">
      <c r="A119" s="14"/>
      <c r="B119" s="14"/>
      <c r="C119" s="14"/>
      <c r="D119" s="14"/>
      <c r="E119" s="14"/>
      <c r="F119" s="14"/>
      <c r="G119" s="14"/>
    </row>
    <row r="120" spans="1:7" x14ac:dyDescent="0.3">
      <c r="A120" s="13"/>
      <c r="B120" s="13"/>
      <c r="C120" s="13"/>
      <c r="D120" s="13"/>
      <c r="E120" s="13"/>
      <c r="F120" s="13"/>
      <c r="G120" s="13"/>
    </row>
    <row r="121" spans="1:7" ht="16.2" x14ac:dyDescent="0.3">
      <c r="A121" s="21"/>
      <c r="B121" s="21"/>
      <c r="C121" s="21"/>
      <c r="D121" s="21"/>
      <c r="E121" s="21"/>
      <c r="F121" s="21"/>
      <c r="G121" s="21"/>
    </row>
    <row r="122" spans="1:7" ht="16.2" x14ac:dyDescent="0.3">
      <c r="A122" s="21"/>
      <c r="B122" s="21"/>
      <c r="C122" s="21"/>
      <c r="D122" s="21"/>
      <c r="E122" s="21"/>
      <c r="F122" s="21"/>
      <c r="G122" s="21"/>
    </row>
    <row r="123" spans="1:7" ht="16.2" x14ac:dyDescent="0.3">
      <c r="A123" s="22"/>
      <c r="B123" s="23"/>
      <c r="C123" s="23"/>
      <c r="D123" s="23"/>
      <c r="E123" s="23"/>
      <c r="F123" s="23"/>
      <c r="G123" s="23"/>
    </row>
    <row r="124" spans="1:7" ht="16.2" x14ac:dyDescent="0.3">
      <c r="A124" s="21"/>
      <c r="B124" s="21"/>
      <c r="C124" s="21"/>
      <c r="D124" s="21"/>
      <c r="E124" s="21"/>
      <c r="F124" s="21"/>
      <c r="G124" s="21"/>
    </row>
    <row r="125" spans="1:7" ht="16.2" x14ac:dyDescent="0.3">
      <c r="A125" s="21"/>
      <c r="B125" s="21"/>
      <c r="C125" s="21"/>
      <c r="D125" s="21"/>
      <c r="E125" s="21"/>
      <c r="F125" s="21"/>
      <c r="G125" s="21"/>
    </row>
    <row r="126" spans="1:7" ht="16.2" x14ac:dyDescent="0.3">
      <c r="A126" s="22"/>
      <c r="B126" s="23"/>
      <c r="C126" s="23"/>
      <c r="D126" s="23"/>
      <c r="E126" s="23"/>
      <c r="F126" s="23"/>
      <c r="G126" s="23"/>
    </row>
    <row r="127" spans="1:7" ht="16.2" x14ac:dyDescent="0.3">
      <c r="A127" s="22"/>
      <c r="B127" s="23"/>
      <c r="C127" s="23"/>
      <c r="D127" s="23"/>
      <c r="E127" s="23"/>
      <c r="F127" s="23"/>
      <c r="G127" s="23"/>
    </row>
  </sheetData>
  <mergeCells count="1">
    <mergeCell ref="A1:J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C02E5-1046-458D-96E7-7CDB5A7E51F0}">
  <dimension ref="A1:J71"/>
  <sheetViews>
    <sheetView zoomScale="80" zoomScaleNormal="80" workbookViewId="0">
      <selection sqref="A1:J1"/>
    </sheetView>
  </sheetViews>
  <sheetFormatPr defaultRowHeight="14.4" x14ac:dyDescent="0.3"/>
  <cols>
    <col min="1" max="1" width="48.77734375" bestFit="1" customWidth="1"/>
    <col min="2" max="9" width="9.77734375" customWidth="1"/>
  </cols>
  <sheetData>
    <row r="1" spans="1:10" ht="21.6" thickBot="1" x14ac:dyDescent="0.35">
      <c r="A1" s="117" t="s">
        <v>69</v>
      </c>
      <c r="B1" s="117"/>
      <c r="C1" s="117"/>
      <c r="D1" s="117"/>
      <c r="E1" s="117"/>
      <c r="F1" s="117"/>
      <c r="G1" s="117"/>
      <c r="H1" s="117"/>
      <c r="I1" s="117"/>
      <c r="J1" s="117"/>
    </row>
    <row r="2" spans="1:10" ht="29.4" thickBot="1" x14ac:dyDescent="0.35">
      <c r="A2" s="54"/>
      <c r="B2" s="55" t="s">
        <v>15</v>
      </c>
      <c r="C2" s="55" t="s">
        <v>16</v>
      </c>
      <c r="D2" s="55" t="s">
        <v>17</v>
      </c>
      <c r="E2" s="55" t="s">
        <v>18</v>
      </c>
      <c r="F2" s="55" t="s">
        <v>19</v>
      </c>
      <c r="G2" s="55" t="s">
        <v>119</v>
      </c>
      <c r="H2" s="55" t="s">
        <v>120</v>
      </c>
      <c r="I2" s="55" t="s">
        <v>137</v>
      </c>
      <c r="J2" s="75" t="s">
        <v>6</v>
      </c>
    </row>
    <row r="3" spans="1:10" x14ac:dyDescent="0.3">
      <c r="A3" s="79" t="s">
        <v>139</v>
      </c>
      <c r="B3" s="90">
        <f>B4+B9+B14+B19</f>
        <v>233</v>
      </c>
      <c r="C3" s="90">
        <f>C4+C9+C14+C19</f>
        <v>345</v>
      </c>
      <c r="D3" s="90">
        <f t="shared" ref="D3:F3" si="0">D4+D9+D14+D19</f>
        <v>558</v>
      </c>
      <c r="E3" s="90">
        <f t="shared" si="0"/>
        <v>974</v>
      </c>
      <c r="F3" s="90">
        <f t="shared" si="0"/>
        <v>1021</v>
      </c>
      <c r="G3" s="90">
        <f>G4+G9+G14+G19</f>
        <v>798</v>
      </c>
      <c r="H3" s="90">
        <f>H4+H9+H14+H19</f>
        <v>383</v>
      </c>
      <c r="I3" s="90">
        <f>I4+I9+I14+I19</f>
        <v>21</v>
      </c>
      <c r="J3" s="28">
        <f t="shared" ref="J3:J63" si="1">SUM(B3:I3)</f>
        <v>4333</v>
      </c>
    </row>
    <row r="4" spans="1:10" x14ac:dyDescent="0.3">
      <c r="A4" s="58" t="s">
        <v>8</v>
      </c>
      <c r="B4" s="87">
        <f>SUM(B5:B8)</f>
        <v>233</v>
      </c>
      <c r="C4" s="87">
        <f t="shared" ref="C4:I4" si="2">SUM(C5:C8)</f>
        <v>109</v>
      </c>
      <c r="D4" s="87">
        <f t="shared" si="2"/>
        <v>181</v>
      </c>
      <c r="E4" s="87">
        <f t="shared" si="2"/>
        <v>137</v>
      </c>
      <c r="F4" s="87">
        <f t="shared" si="2"/>
        <v>220</v>
      </c>
      <c r="G4" s="87">
        <f t="shared" si="2"/>
        <v>143</v>
      </c>
      <c r="H4" s="87">
        <f t="shared" si="2"/>
        <v>94</v>
      </c>
      <c r="I4" s="87">
        <f t="shared" si="2"/>
        <v>0</v>
      </c>
      <c r="J4" s="2">
        <f t="shared" si="1"/>
        <v>1117</v>
      </c>
    </row>
    <row r="5" spans="1:10" x14ac:dyDescent="0.3">
      <c r="A5" s="77" t="s">
        <v>36</v>
      </c>
      <c r="B5" s="91">
        <v>45</v>
      </c>
      <c r="C5" s="91">
        <v>16</v>
      </c>
      <c r="D5" s="91">
        <v>13</v>
      </c>
      <c r="E5" s="91">
        <v>13</v>
      </c>
      <c r="F5" s="91">
        <v>18</v>
      </c>
      <c r="G5" s="91">
        <v>12</v>
      </c>
      <c r="H5" s="91">
        <v>12</v>
      </c>
      <c r="I5" s="91">
        <v>0</v>
      </c>
      <c r="J5" s="6">
        <f t="shared" si="1"/>
        <v>129</v>
      </c>
    </row>
    <row r="6" spans="1:10" x14ac:dyDescent="0.3">
      <c r="A6" s="77" t="s">
        <v>39</v>
      </c>
      <c r="B6" s="87">
        <v>136</v>
      </c>
      <c r="C6" s="87">
        <v>50</v>
      </c>
      <c r="D6" s="87">
        <v>96</v>
      </c>
      <c r="E6" s="87">
        <v>64</v>
      </c>
      <c r="F6" s="87">
        <v>130</v>
      </c>
      <c r="G6" s="87">
        <v>74</v>
      </c>
      <c r="H6" s="87">
        <v>45</v>
      </c>
      <c r="I6" s="87">
        <v>0</v>
      </c>
      <c r="J6" s="2">
        <f t="shared" si="1"/>
        <v>595</v>
      </c>
    </row>
    <row r="7" spans="1:10" x14ac:dyDescent="0.3">
      <c r="A7" s="77" t="s">
        <v>40</v>
      </c>
      <c r="B7" s="91">
        <v>52</v>
      </c>
      <c r="C7" s="91">
        <v>43</v>
      </c>
      <c r="D7" s="91">
        <v>72</v>
      </c>
      <c r="E7" s="91">
        <v>59</v>
      </c>
      <c r="F7" s="91">
        <v>72</v>
      </c>
      <c r="G7" s="91">
        <v>54</v>
      </c>
      <c r="H7" s="91">
        <v>34</v>
      </c>
      <c r="I7" s="91">
        <v>0</v>
      </c>
      <c r="J7" s="6">
        <f t="shared" si="1"/>
        <v>386</v>
      </c>
    </row>
    <row r="8" spans="1:10" x14ac:dyDescent="0.3">
      <c r="A8" s="77" t="s">
        <v>50</v>
      </c>
      <c r="B8" s="87">
        <v>0</v>
      </c>
      <c r="C8" s="87">
        <v>0</v>
      </c>
      <c r="D8" s="87">
        <v>0</v>
      </c>
      <c r="E8" s="87">
        <v>1</v>
      </c>
      <c r="F8" s="87">
        <v>0</v>
      </c>
      <c r="G8" s="87">
        <v>3</v>
      </c>
      <c r="H8" s="87">
        <v>3</v>
      </c>
      <c r="I8" s="87">
        <v>0</v>
      </c>
      <c r="J8" s="2">
        <f t="shared" si="1"/>
        <v>7</v>
      </c>
    </row>
    <row r="9" spans="1:10" x14ac:dyDescent="0.3">
      <c r="A9" s="58" t="s">
        <v>9</v>
      </c>
      <c r="B9" s="86">
        <f>SUM(B10:B13)</f>
        <v>0</v>
      </c>
      <c r="C9" s="86">
        <f>SUM(C10:C13)</f>
        <v>181</v>
      </c>
      <c r="D9" s="86">
        <f t="shared" ref="D9:I9" si="3">SUM(D10:D13)</f>
        <v>157</v>
      </c>
      <c r="E9" s="86">
        <f t="shared" si="3"/>
        <v>160</v>
      </c>
      <c r="F9" s="86">
        <f t="shared" si="3"/>
        <v>120</v>
      </c>
      <c r="G9" s="86">
        <f t="shared" si="3"/>
        <v>104</v>
      </c>
      <c r="H9" s="86">
        <f t="shared" si="3"/>
        <v>46</v>
      </c>
      <c r="I9" s="86">
        <f t="shared" si="3"/>
        <v>0</v>
      </c>
      <c r="J9" s="6">
        <f t="shared" si="1"/>
        <v>768</v>
      </c>
    </row>
    <row r="10" spans="1:10" x14ac:dyDescent="0.3">
      <c r="A10" s="77" t="s">
        <v>36</v>
      </c>
      <c r="B10" s="87">
        <v>0</v>
      </c>
      <c r="C10" s="87">
        <v>48</v>
      </c>
      <c r="D10" s="87">
        <v>20</v>
      </c>
      <c r="E10" s="87">
        <v>44</v>
      </c>
      <c r="F10" s="87">
        <v>28</v>
      </c>
      <c r="G10" s="87">
        <v>25</v>
      </c>
      <c r="H10" s="87">
        <v>10</v>
      </c>
      <c r="I10" s="87">
        <v>0</v>
      </c>
      <c r="J10" s="2">
        <f t="shared" si="1"/>
        <v>175</v>
      </c>
    </row>
    <row r="11" spans="1:10" x14ac:dyDescent="0.3">
      <c r="A11" s="77" t="s">
        <v>39</v>
      </c>
      <c r="B11" s="91">
        <v>0</v>
      </c>
      <c r="C11" s="91">
        <v>119</v>
      </c>
      <c r="D11" s="91">
        <v>103</v>
      </c>
      <c r="E11" s="91">
        <v>92</v>
      </c>
      <c r="F11" s="91">
        <v>69</v>
      </c>
      <c r="G11" s="91">
        <v>65</v>
      </c>
      <c r="H11" s="91">
        <v>30</v>
      </c>
      <c r="I11" s="91">
        <v>0</v>
      </c>
      <c r="J11" s="6">
        <f t="shared" si="1"/>
        <v>478</v>
      </c>
    </row>
    <row r="12" spans="1:10" x14ac:dyDescent="0.3">
      <c r="A12" s="77" t="s">
        <v>40</v>
      </c>
      <c r="B12" s="87">
        <v>0</v>
      </c>
      <c r="C12" s="87">
        <v>14</v>
      </c>
      <c r="D12" s="87">
        <v>34</v>
      </c>
      <c r="E12" s="87">
        <v>24</v>
      </c>
      <c r="F12" s="87">
        <v>23</v>
      </c>
      <c r="G12" s="87">
        <v>14</v>
      </c>
      <c r="H12" s="87">
        <v>6</v>
      </c>
      <c r="I12" s="87">
        <v>0</v>
      </c>
      <c r="J12" s="2">
        <f t="shared" si="1"/>
        <v>115</v>
      </c>
    </row>
    <row r="13" spans="1:10" x14ac:dyDescent="0.3">
      <c r="A13" s="77" t="s">
        <v>50</v>
      </c>
      <c r="B13" s="91">
        <v>0</v>
      </c>
      <c r="C13" s="91">
        <v>0</v>
      </c>
      <c r="D13" s="91">
        <v>0</v>
      </c>
      <c r="E13" s="91">
        <v>0</v>
      </c>
      <c r="F13" s="91">
        <v>0</v>
      </c>
      <c r="G13" s="91">
        <v>0</v>
      </c>
      <c r="H13" s="91">
        <v>0</v>
      </c>
      <c r="I13" s="91">
        <v>0</v>
      </c>
      <c r="J13" s="6">
        <f t="shared" si="1"/>
        <v>0</v>
      </c>
    </row>
    <row r="14" spans="1:10" x14ac:dyDescent="0.3">
      <c r="A14" s="58" t="s">
        <v>10</v>
      </c>
      <c r="B14" s="87">
        <f>SUM(B15:B18)</f>
        <v>0</v>
      </c>
      <c r="C14" s="87">
        <f>SUM(C15:C18)</f>
        <v>55</v>
      </c>
      <c r="D14" s="87">
        <f t="shared" ref="D14:I14" si="4">SUM(D15:D18)</f>
        <v>205</v>
      </c>
      <c r="E14" s="87">
        <f t="shared" si="4"/>
        <v>478</v>
      </c>
      <c r="F14" s="87">
        <f t="shared" si="4"/>
        <v>546</v>
      </c>
      <c r="G14" s="87">
        <f t="shared" si="4"/>
        <v>514</v>
      </c>
      <c r="H14" s="87">
        <f t="shared" si="4"/>
        <v>164</v>
      </c>
      <c r="I14" s="87">
        <f t="shared" si="4"/>
        <v>18</v>
      </c>
      <c r="J14" s="2">
        <f t="shared" si="1"/>
        <v>1980</v>
      </c>
    </row>
    <row r="15" spans="1:10" x14ac:dyDescent="0.3">
      <c r="A15" s="77" t="s">
        <v>36</v>
      </c>
      <c r="B15" s="91">
        <v>0</v>
      </c>
      <c r="C15" s="91">
        <v>8</v>
      </c>
      <c r="D15" s="91">
        <v>12</v>
      </c>
      <c r="E15" s="91">
        <v>36</v>
      </c>
      <c r="F15" s="91">
        <v>66</v>
      </c>
      <c r="G15" s="91">
        <v>79</v>
      </c>
      <c r="H15" s="91">
        <v>23</v>
      </c>
      <c r="I15" s="91">
        <v>5</v>
      </c>
      <c r="J15" s="6">
        <f t="shared" si="1"/>
        <v>229</v>
      </c>
    </row>
    <row r="16" spans="1:10" x14ac:dyDescent="0.3">
      <c r="A16" s="77" t="s">
        <v>39</v>
      </c>
      <c r="B16" s="87">
        <v>0</v>
      </c>
      <c r="C16" s="87">
        <v>38</v>
      </c>
      <c r="D16" s="87">
        <v>147</v>
      </c>
      <c r="E16" s="87">
        <v>323</v>
      </c>
      <c r="F16" s="87">
        <v>292</v>
      </c>
      <c r="G16" s="87">
        <v>267</v>
      </c>
      <c r="H16" s="87">
        <v>89</v>
      </c>
      <c r="I16" s="87">
        <v>10</v>
      </c>
      <c r="J16" s="2">
        <f t="shared" si="1"/>
        <v>1166</v>
      </c>
    </row>
    <row r="17" spans="1:10" x14ac:dyDescent="0.3">
      <c r="A17" s="77" t="s">
        <v>40</v>
      </c>
      <c r="B17" s="91">
        <v>0</v>
      </c>
      <c r="C17" s="91">
        <v>9</v>
      </c>
      <c r="D17" s="91">
        <v>46</v>
      </c>
      <c r="E17" s="91">
        <v>119</v>
      </c>
      <c r="F17" s="91">
        <v>188</v>
      </c>
      <c r="G17" s="91">
        <v>168</v>
      </c>
      <c r="H17" s="91">
        <v>52</v>
      </c>
      <c r="I17" s="91">
        <v>2</v>
      </c>
      <c r="J17" s="6">
        <f t="shared" si="1"/>
        <v>584</v>
      </c>
    </row>
    <row r="18" spans="1:10" x14ac:dyDescent="0.3">
      <c r="A18" s="77" t="s">
        <v>50</v>
      </c>
      <c r="B18" s="87">
        <v>0</v>
      </c>
      <c r="C18" s="87">
        <v>0</v>
      </c>
      <c r="D18" s="87">
        <v>0</v>
      </c>
      <c r="E18" s="87">
        <v>0</v>
      </c>
      <c r="F18" s="87">
        <v>0</v>
      </c>
      <c r="G18" s="87">
        <v>0</v>
      </c>
      <c r="H18" s="87">
        <v>0</v>
      </c>
      <c r="I18" s="87">
        <v>1</v>
      </c>
      <c r="J18" s="2">
        <f t="shared" si="1"/>
        <v>1</v>
      </c>
    </row>
    <row r="19" spans="1:10" x14ac:dyDescent="0.3">
      <c r="A19" s="58" t="s">
        <v>11</v>
      </c>
      <c r="B19" s="86">
        <f>SUM(B20:B23)</f>
        <v>0</v>
      </c>
      <c r="C19" s="86">
        <f>SUM(C20:C23)</f>
        <v>0</v>
      </c>
      <c r="D19" s="86">
        <f t="shared" ref="D19:I19" si="5">SUM(D20:D23)</f>
        <v>15</v>
      </c>
      <c r="E19" s="86">
        <f t="shared" si="5"/>
        <v>199</v>
      </c>
      <c r="F19" s="86">
        <f t="shared" si="5"/>
        <v>135</v>
      </c>
      <c r="G19" s="86">
        <f t="shared" si="5"/>
        <v>37</v>
      </c>
      <c r="H19" s="86">
        <f t="shared" si="5"/>
        <v>79</v>
      </c>
      <c r="I19" s="86">
        <f t="shared" si="5"/>
        <v>3</v>
      </c>
      <c r="J19" s="6">
        <f t="shared" si="1"/>
        <v>468</v>
      </c>
    </row>
    <row r="20" spans="1:10" x14ac:dyDescent="0.3">
      <c r="A20" s="77" t="s">
        <v>36</v>
      </c>
      <c r="B20" s="87">
        <v>0</v>
      </c>
      <c r="C20" s="87">
        <v>0</v>
      </c>
      <c r="D20" s="87">
        <v>3</v>
      </c>
      <c r="E20" s="87">
        <v>26</v>
      </c>
      <c r="F20" s="87">
        <v>22</v>
      </c>
      <c r="G20" s="87">
        <v>5</v>
      </c>
      <c r="H20" s="87">
        <v>10</v>
      </c>
      <c r="I20" s="87">
        <v>0</v>
      </c>
      <c r="J20" s="2">
        <f t="shared" si="1"/>
        <v>66</v>
      </c>
    </row>
    <row r="21" spans="1:10" x14ac:dyDescent="0.3">
      <c r="A21" s="77" t="s">
        <v>39</v>
      </c>
      <c r="B21" s="91">
        <v>0</v>
      </c>
      <c r="C21" s="91">
        <v>0</v>
      </c>
      <c r="D21" s="91">
        <v>9</v>
      </c>
      <c r="E21" s="91">
        <v>123</v>
      </c>
      <c r="F21" s="91">
        <v>78</v>
      </c>
      <c r="G21" s="91">
        <v>7</v>
      </c>
      <c r="H21" s="91">
        <v>23</v>
      </c>
      <c r="I21" s="91">
        <v>0</v>
      </c>
      <c r="J21" s="6">
        <f t="shared" si="1"/>
        <v>240</v>
      </c>
    </row>
    <row r="22" spans="1:10" x14ac:dyDescent="0.3">
      <c r="A22" s="77" t="s">
        <v>40</v>
      </c>
      <c r="B22" s="87">
        <v>0</v>
      </c>
      <c r="C22" s="87">
        <v>0</v>
      </c>
      <c r="D22" s="87">
        <v>3</v>
      </c>
      <c r="E22" s="87">
        <v>49</v>
      </c>
      <c r="F22" s="87">
        <v>33</v>
      </c>
      <c r="G22" s="87">
        <v>20</v>
      </c>
      <c r="H22" s="87">
        <v>34</v>
      </c>
      <c r="I22" s="87">
        <v>0</v>
      </c>
      <c r="J22" s="2">
        <f t="shared" si="1"/>
        <v>139</v>
      </c>
    </row>
    <row r="23" spans="1:10" x14ac:dyDescent="0.3">
      <c r="A23" s="77" t="s">
        <v>50</v>
      </c>
      <c r="B23" s="91">
        <v>0</v>
      </c>
      <c r="C23" s="91">
        <v>0</v>
      </c>
      <c r="D23" s="91">
        <v>0</v>
      </c>
      <c r="E23" s="91">
        <v>1</v>
      </c>
      <c r="F23" s="91">
        <v>2</v>
      </c>
      <c r="G23" s="91">
        <v>5</v>
      </c>
      <c r="H23" s="91">
        <v>12</v>
      </c>
      <c r="I23" s="91">
        <v>3</v>
      </c>
      <c r="J23" s="6">
        <f t="shared" si="1"/>
        <v>23</v>
      </c>
    </row>
    <row r="24" spans="1:10" x14ac:dyDescent="0.3">
      <c r="A24" s="77"/>
      <c r="B24" s="87"/>
      <c r="C24" s="87"/>
      <c r="D24" s="87"/>
      <c r="E24" s="87"/>
      <c r="F24" s="87"/>
      <c r="G24" s="87"/>
      <c r="H24" s="87"/>
      <c r="I24" s="87"/>
      <c r="J24" s="2"/>
    </row>
    <row r="25" spans="1:10" x14ac:dyDescent="0.3">
      <c r="A25" s="79" t="s">
        <v>43</v>
      </c>
      <c r="B25" s="90">
        <v>130</v>
      </c>
      <c r="C25" s="90">
        <v>200</v>
      </c>
      <c r="D25" s="90">
        <v>302</v>
      </c>
      <c r="E25" s="90">
        <v>459</v>
      </c>
      <c r="F25" s="90">
        <v>558</v>
      </c>
      <c r="G25" s="90">
        <v>462</v>
      </c>
      <c r="H25" s="90">
        <v>264</v>
      </c>
      <c r="I25" s="90">
        <v>32</v>
      </c>
      <c r="J25" s="28">
        <v>2407</v>
      </c>
    </row>
    <row r="26" spans="1:10" x14ac:dyDescent="0.3">
      <c r="A26" s="79"/>
      <c r="B26" s="87"/>
      <c r="C26" s="87"/>
      <c r="D26" s="87"/>
      <c r="E26" s="87"/>
      <c r="F26" s="87"/>
      <c r="G26" s="87"/>
      <c r="H26" s="87"/>
      <c r="I26" s="87"/>
      <c r="J26" s="2"/>
    </row>
    <row r="27" spans="1:10" x14ac:dyDescent="0.3">
      <c r="A27" s="79" t="s">
        <v>44</v>
      </c>
      <c r="B27" s="88">
        <f>B28+B34+B40</f>
        <v>157</v>
      </c>
      <c r="C27" s="88">
        <f t="shared" ref="C27:I27" si="6">C28+C34+C40</f>
        <v>208</v>
      </c>
      <c r="D27" s="88">
        <f t="shared" si="6"/>
        <v>342</v>
      </c>
      <c r="E27" s="88">
        <f t="shared" si="6"/>
        <v>667</v>
      </c>
      <c r="F27" s="88">
        <f t="shared" si="6"/>
        <v>738</v>
      </c>
      <c r="G27" s="88">
        <f t="shared" si="6"/>
        <v>705</v>
      </c>
      <c r="H27" s="88">
        <f t="shared" si="6"/>
        <v>398</v>
      </c>
      <c r="I27" s="88">
        <f t="shared" si="6"/>
        <v>44</v>
      </c>
      <c r="J27" s="28">
        <f t="shared" si="1"/>
        <v>3259</v>
      </c>
    </row>
    <row r="28" spans="1:10" x14ac:dyDescent="0.3">
      <c r="A28" s="58" t="s">
        <v>70</v>
      </c>
      <c r="B28" s="87">
        <f t="shared" ref="B28:F28" si="7">SUM(B29:B33)</f>
        <v>41</v>
      </c>
      <c r="C28" s="87">
        <f t="shared" si="7"/>
        <v>57</v>
      </c>
      <c r="D28" s="87">
        <f t="shared" si="7"/>
        <v>115</v>
      </c>
      <c r="E28" s="87">
        <f t="shared" si="7"/>
        <v>284</v>
      </c>
      <c r="F28" s="87">
        <f t="shared" si="7"/>
        <v>256</v>
      </c>
      <c r="G28" s="87">
        <f t="shared" ref="G28:I28" si="8">SUM(G29:G33)</f>
        <v>297</v>
      </c>
      <c r="H28" s="87">
        <f t="shared" si="8"/>
        <v>190</v>
      </c>
      <c r="I28" s="87">
        <f t="shared" si="8"/>
        <v>37</v>
      </c>
      <c r="J28" s="2">
        <f t="shared" si="1"/>
        <v>1277</v>
      </c>
    </row>
    <row r="29" spans="1:10" x14ac:dyDescent="0.3">
      <c r="A29" s="77" t="s">
        <v>46</v>
      </c>
      <c r="B29" s="91">
        <v>6</v>
      </c>
      <c r="C29" s="91">
        <v>6</v>
      </c>
      <c r="D29" s="91">
        <v>3</v>
      </c>
      <c r="E29" s="91">
        <v>39</v>
      </c>
      <c r="F29" s="91">
        <v>18</v>
      </c>
      <c r="G29" s="91">
        <v>33</v>
      </c>
      <c r="H29" s="91">
        <v>26</v>
      </c>
      <c r="I29" s="91">
        <v>22</v>
      </c>
      <c r="J29" s="6">
        <v>153</v>
      </c>
    </row>
    <row r="30" spans="1:10" x14ac:dyDescent="0.3">
      <c r="A30" s="77" t="s">
        <v>36</v>
      </c>
      <c r="B30" s="87">
        <v>0</v>
      </c>
      <c r="C30" s="87">
        <v>6</v>
      </c>
      <c r="D30" s="87">
        <v>2</v>
      </c>
      <c r="E30" s="87">
        <v>19</v>
      </c>
      <c r="F30" s="87">
        <v>12</v>
      </c>
      <c r="G30" s="87">
        <v>4</v>
      </c>
      <c r="H30" s="87">
        <v>2</v>
      </c>
      <c r="I30" s="87">
        <v>0</v>
      </c>
      <c r="J30" s="2">
        <v>45</v>
      </c>
    </row>
    <row r="31" spans="1:10" x14ac:dyDescent="0.3">
      <c r="A31" s="77" t="s">
        <v>47</v>
      </c>
      <c r="B31" s="91">
        <v>35</v>
      </c>
      <c r="C31" s="91">
        <v>42</v>
      </c>
      <c r="D31" s="91">
        <v>101</v>
      </c>
      <c r="E31" s="91">
        <v>204</v>
      </c>
      <c r="F31" s="91">
        <v>213</v>
      </c>
      <c r="G31" s="91">
        <v>244</v>
      </c>
      <c r="H31" s="91">
        <v>146</v>
      </c>
      <c r="I31" s="91">
        <v>10</v>
      </c>
      <c r="J31" s="6">
        <v>995</v>
      </c>
    </row>
    <row r="32" spans="1:10" x14ac:dyDescent="0.3">
      <c r="A32" s="77" t="s">
        <v>40</v>
      </c>
      <c r="B32" s="87">
        <v>0</v>
      </c>
      <c r="C32" s="87">
        <v>3</v>
      </c>
      <c r="D32" s="87">
        <v>9</v>
      </c>
      <c r="E32" s="87">
        <v>21</v>
      </c>
      <c r="F32" s="87">
        <v>13</v>
      </c>
      <c r="G32" s="87">
        <v>11</v>
      </c>
      <c r="H32" s="87">
        <v>1</v>
      </c>
      <c r="I32" s="87">
        <v>1</v>
      </c>
      <c r="J32" s="2">
        <v>59</v>
      </c>
    </row>
    <row r="33" spans="1:10" x14ac:dyDescent="0.3">
      <c r="A33" s="77" t="s">
        <v>144</v>
      </c>
      <c r="B33" s="91">
        <v>0</v>
      </c>
      <c r="C33" s="91">
        <v>0</v>
      </c>
      <c r="D33" s="91">
        <v>0</v>
      </c>
      <c r="E33" s="91">
        <v>1</v>
      </c>
      <c r="F33" s="91">
        <v>0</v>
      </c>
      <c r="G33" s="91">
        <v>5</v>
      </c>
      <c r="H33" s="91">
        <v>15</v>
      </c>
      <c r="I33" s="91">
        <v>4</v>
      </c>
      <c r="J33" s="6">
        <v>25</v>
      </c>
    </row>
    <row r="34" spans="1:10" x14ac:dyDescent="0.3">
      <c r="A34" s="58" t="s">
        <v>48</v>
      </c>
      <c r="B34" s="87">
        <f t="shared" ref="B34:I34" si="9">SUM(B35:B39)</f>
        <v>116</v>
      </c>
      <c r="C34" s="87">
        <f t="shared" si="9"/>
        <v>151</v>
      </c>
      <c r="D34" s="87">
        <f t="shared" si="9"/>
        <v>227</v>
      </c>
      <c r="E34" s="87">
        <f t="shared" si="9"/>
        <v>383</v>
      </c>
      <c r="F34" s="87">
        <f t="shared" si="9"/>
        <v>482</v>
      </c>
      <c r="G34" s="87">
        <f t="shared" si="9"/>
        <v>408</v>
      </c>
      <c r="H34" s="87">
        <f t="shared" si="9"/>
        <v>208</v>
      </c>
      <c r="I34" s="87">
        <f t="shared" si="9"/>
        <v>7</v>
      </c>
      <c r="J34" s="2">
        <f t="shared" si="1"/>
        <v>1982</v>
      </c>
    </row>
    <row r="35" spans="1:10" x14ac:dyDescent="0.3">
      <c r="A35" s="77" t="s">
        <v>46</v>
      </c>
      <c r="B35" s="91">
        <v>4</v>
      </c>
      <c r="C35" s="91">
        <v>5</v>
      </c>
      <c r="D35" s="91">
        <v>10</v>
      </c>
      <c r="E35" s="91">
        <v>17</v>
      </c>
      <c r="F35" s="91">
        <v>19</v>
      </c>
      <c r="G35" s="91">
        <v>12</v>
      </c>
      <c r="H35" s="91">
        <v>4</v>
      </c>
      <c r="I35" s="91">
        <v>1</v>
      </c>
      <c r="J35" s="6">
        <v>72</v>
      </c>
    </row>
    <row r="36" spans="1:10" x14ac:dyDescent="0.3">
      <c r="A36" s="77" t="s">
        <v>49</v>
      </c>
      <c r="B36" s="87">
        <v>41</v>
      </c>
      <c r="C36" s="87">
        <v>54</v>
      </c>
      <c r="D36" s="87">
        <v>39</v>
      </c>
      <c r="E36" s="87">
        <v>85</v>
      </c>
      <c r="F36" s="87">
        <v>114</v>
      </c>
      <c r="G36" s="87">
        <v>115</v>
      </c>
      <c r="H36" s="87">
        <v>53</v>
      </c>
      <c r="I36" s="87">
        <v>5</v>
      </c>
      <c r="J36" s="2">
        <v>506</v>
      </c>
    </row>
    <row r="37" spans="1:10" x14ac:dyDescent="0.3">
      <c r="A37" s="77" t="s">
        <v>47</v>
      </c>
      <c r="B37" s="86">
        <v>28</v>
      </c>
      <c r="C37" s="86">
        <v>39</v>
      </c>
      <c r="D37" s="86">
        <v>54</v>
      </c>
      <c r="E37" s="86">
        <v>72</v>
      </c>
      <c r="F37" s="86">
        <v>61</v>
      </c>
      <c r="G37" s="86">
        <v>38</v>
      </c>
      <c r="H37" s="86">
        <v>26</v>
      </c>
      <c r="I37" s="86">
        <v>0</v>
      </c>
      <c r="J37" s="6">
        <v>318</v>
      </c>
    </row>
    <row r="38" spans="1:10" x14ac:dyDescent="0.3">
      <c r="A38" s="77" t="s">
        <v>40</v>
      </c>
      <c r="B38" s="87">
        <v>43</v>
      </c>
      <c r="C38" s="87">
        <v>53</v>
      </c>
      <c r="D38" s="87">
        <v>124</v>
      </c>
      <c r="E38" s="87">
        <v>208</v>
      </c>
      <c r="F38" s="87">
        <v>288</v>
      </c>
      <c r="G38" s="87">
        <v>243</v>
      </c>
      <c r="H38" s="87">
        <v>125</v>
      </c>
      <c r="I38" s="87">
        <v>1</v>
      </c>
      <c r="J38" s="2">
        <v>1085</v>
      </c>
    </row>
    <row r="39" spans="1:10" x14ac:dyDescent="0.3">
      <c r="A39" s="77" t="s">
        <v>71</v>
      </c>
      <c r="B39" s="91">
        <v>0</v>
      </c>
      <c r="C39" s="91">
        <v>0</v>
      </c>
      <c r="D39" s="91">
        <v>0</v>
      </c>
      <c r="E39" s="91">
        <v>1</v>
      </c>
      <c r="F39" s="91">
        <v>0</v>
      </c>
      <c r="G39" s="91">
        <v>0</v>
      </c>
      <c r="H39" s="91">
        <v>0</v>
      </c>
      <c r="I39" s="91">
        <v>0</v>
      </c>
      <c r="J39" s="6">
        <v>1</v>
      </c>
    </row>
    <row r="40" spans="1:10" x14ac:dyDescent="0.3">
      <c r="A40" s="58" t="s">
        <v>50</v>
      </c>
      <c r="B40" s="87">
        <f>SUM(B41:B45)</f>
        <v>0</v>
      </c>
      <c r="C40" s="87">
        <f t="shared" ref="C40:I40" si="10">SUM(C41:C45)</f>
        <v>0</v>
      </c>
      <c r="D40" s="87">
        <f t="shared" si="10"/>
        <v>0</v>
      </c>
      <c r="E40" s="87">
        <f t="shared" si="10"/>
        <v>0</v>
      </c>
      <c r="F40" s="87">
        <f t="shared" si="10"/>
        <v>0</v>
      </c>
      <c r="G40" s="87">
        <f t="shared" si="10"/>
        <v>0</v>
      </c>
      <c r="H40" s="87">
        <f t="shared" si="10"/>
        <v>0</v>
      </c>
      <c r="I40" s="87">
        <f t="shared" si="10"/>
        <v>0</v>
      </c>
      <c r="J40" s="2">
        <f t="shared" si="1"/>
        <v>0</v>
      </c>
    </row>
    <row r="41" spans="1:10" x14ac:dyDescent="0.3">
      <c r="A41" s="77" t="s">
        <v>46</v>
      </c>
      <c r="B41" s="91">
        <v>0</v>
      </c>
      <c r="C41" s="91">
        <v>0</v>
      </c>
      <c r="D41" s="91">
        <v>0</v>
      </c>
      <c r="E41" s="91">
        <v>0</v>
      </c>
      <c r="F41" s="91">
        <v>0</v>
      </c>
      <c r="G41" s="91">
        <v>0</v>
      </c>
      <c r="H41" s="91">
        <v>0</v>
      </c>
      <c r="I41" s="91">
        <v>0</v>
      </c>
      <c r="J41" s="6">
        <f t="shared" si="1"/>
        <v>0</v>
      </c>
    </row>
    <row r="42" spans="1:10" x14ac:dyDescent="0.3">
      <c r="A42" s="77" t="s">
        <v>49</v>
      </c>
      <c r="B42" s="87">
        <v>0</v>
      </c>
      <c r="C42" s="87">
        <v>0</v>
      </c>
      <c r="D42" s="87">
        <v>0</v>
      </c>
      <c r="E42" s="87">
        <v>0</v>
      </c>
      <c r="F42" s="87">
        <v>0</v>
      </c>
      <c r="G42" s="87">
        <v>0</v>
      </c>
      <c r="H42" s="87">
        <v>0</v>
      </c>
      <c r="I42" s="87">
        <v>0</v>
      </c>
      <c r="J42" s="2">
        <f t="shared" si="1"/>
        <v>0</v>
      </c>
    </row>
    <row r="43" spans="1:10" x14ac:dyDescent="0.3">
      <c r="A43" s="77" t="s">
        <v>47</v>
      </c>
      <c r="B43" s="91">
        <v>0</v>
      </c>
      <c r="C43" s="91">
        <v>0</v>
      </c>
      <c r="D43" s="91">
        <v>0</v>
      </c>
      <c r="E43" s="91">
        <v>0</v>
      </c>
      <c r="F43" s="91">
        <v>0</v>
      </c>
      <c r="G43" s="91">
        <v>0</v>
      </c>
      <c r="H43" s="91">
        <v>0</v>
      </c>
      <c r="I43" s="91">
        <v>0</v>
      </c>
      <c r="J43" s="6">
        <f t="shared" si="1"/>
        <v>0</v>
      </c>
    </row>
    <row r="44" spans="1:10" x14ac:dyDescent="0.3">
      <c r="A44" s="77" t="s">
        <v>40</v>
      </c>
      <c r="B44" s="87">
        <v>0</v>
      </c>
      <c r="C44" s="87">
        <v>0</v>
      </c>
      <c r="D44" s="87">
        <v>0</v>
      </c>
      <c r="E44" s="87">
        <v>0</v>
      </c>
      <c r="F44" s="87">
        <v>0</v>
      </c>
      <c r="G44" s="87">
        <v>0</v>
      </c>
      <c r="H44" s="87">
        <v>0</v>
      </c>
      <c r="I44" s="87">
        <v>0</v>
      </c>
      <c r="J44" s="2">
        <f t="shared" si="1"/>
        <v>0</v>
      </c>
    </row>
    <row r="45" spans="1:10" x14ac:dyDescent="0.3">
      <c r="A45" s="77" t="s">
        <v>71</v>
      </c>
      <c r="B45" s="91">
        <v>0</v>
      </c>
      <c r="C45" s="91">
        <v>0</v>
      </c>
      <c r="D45" s="91">
        <v>0</v>
      </c>
      <c r="E45" s="91">
        <v>0</v>
      </c>
      <c r="F45" s="91">
        <v>0</v>
      </c>
      <c r="G45" s="91">
        <v>0</v>
      </c>
      <c r="H45" s="91">
        <v>0</v>
      </c>
      <c r="I45" s="91">
        <v>0</v>
      </c>
      <c r="J45" s="6">
        <f t="shared" si="1"/>
        <v>0</v>
      </c>
    </row>
    <row r="46" spans="1:10" x14ac:dyDescent="0.3">
      <c r="A46" s="58"/>
      <c r="B46" s="87"/>
      <c r="C46" s="87"/>
      <c r="D46" s="87"/>
      <c r="E46" s="87"/>
      <c r="F46" s="87"/>
      <c r="G46" s="87"/>
      <c r="H46" s="87"/>
      <c r="I46" s="87"/>
      <c r="J46" s="2"/>
    </row>
    <row r="47" spans="1:10" x14ac:dyDescent="0.3">
      <c r="A47" s="79" t="s">
        <v>51</v>
      </c>
      <c r="B47" s="88">
        <f>B48+B52+B56+B60</f>
        <v>157</v>
      </c>
      <c r="C47" s="88">
        <f t="shared" ref="C47:I47" si="11">C48+C52+C56+C60</f>
        <v>208</v>
      </c>
      <c r="D47" s="88">
        <f t="shared" si="11"/>
        <v>342</v>
      </c>
      <c r="E47" s="88">
        <f t="shared" si="11"/>
        <v>667</v>
      </c>
      <c r="F47" s="88">
        <f t="shared" si="11"/>
        <v>738</v>
      </c>
      <c r="G47" s="88">
        <f t="shared" si="11"/>
        <v>705</v>
      </c>
      <c r="H47" s="88">
        <f t="shared" si="11"/>
        <v>398</v>
      </c>
      <c r="I47" s="88">
        <f t="shared" si="11"/>
        <v>44</v>
      </c>
      <c r="J47" s="28">
        <f t="shared" si="1"/>
        <v>3259</v>
      </c>
    </row>
    <row r="48" spans="1:10" x14ac:dyDescent="0.3">
      <c r="A48" s="58" t="s">
        <v>8</v>
      </c>
      <c r="B48" s="87">
        <f>SUM(B49:B51)</f>
        <v>157</v>
      </c>
      <c r="C48" s="87">
        <f t="shared" ref="C48:I48" si="12">SUM(C49:C51)</f>
        <v>75</v>
      </c>
      <c r="D48" s="87">
        <f t="shared" si="12"/>
        <v>111</v>
      </c>
      <c r="E48" s="87">
        <f t="shared" si="12"/>
        <v>95</v>
      </c>
      <c r="F48" s="87">
        <f t="shared" si="12"/>
        <v>143</v>
      </c>
      <c r="G48" s="87">
        <f t="shared" si="12"/>
        <v>113</v>
      </c>
      <c r="H48" s="87">
        <f t="shared" si="12"/>
        <v>93</v>
      </c>
      <c r="I48" s="87">
        <f t="shared" si="12"/>
        <v>0</v>
      </c>
      <c r="J48" s="2">
        <f t="shared" si="1"/>
        <v>787</v>
      </c>
    </row>
    <row r="49" spans="1:10" x14ac:dyDescent="0.3">
      <c r="A49" s="77" t="s">
        <v>48</v>
      </c>
      <c r="B49" s="91">
        <v>116</v>
      </c>
      <c r="C49" s="91">
        <v>65</v>
      </c>
      <c r="D49" s="91">
        <v>91</v>
      </c>
      <c r="E49" s="91">
        <v>79</v>
      </c>
      <c r="F49" s="91">
        <v>105</v>
      </c>
      <c r="G49" s="91">
        <v>70</v>
      </c>
      <c r="H49" s="91">
        <v>55</v>
      </c>
      <c r="I49" s="91">
        <v>0</v>
      </c>
      <c r="J49" s="6">
        <v>581</v>
      </c>
    </row>
    <row r="50" spans="1:10" x14ac:dyDescent="0.3">
      <c r="A50" s="77" t="s">
        <v>52</v>
      </c>
      <c r="B50" s="87">
        <v>41</v>
      </c>
      <c r="C50" s="87">
        <v>10</v>
      </c>
      <c r="D50" s="87">
        <v>20</v>
      </c>
      <c r="E50" s="87">
        <v>16</v>
      </c>
      <c r="F50" s="87">
        <v>38</v>
      </c>
      <c r="G50" s="87">
        <v>43</v>
      </c>
      <c r="H50" s="87">
        <v>38</v>
      </c>
      <c r="I50" s="87">
        <v>0</v>
      </c>
      <c r="J50" s="2">
        <v>206</v>
      </c>
    </row>
    <row r="51" spans="1:10" x14ac:dyDescent="0.3">
      <c r="A51" s="77" t="s">
        <v>50</v>
      </c>
      <c r="B51" s="91">
        <v>0</v>
      </c>
      <c r="C51" s="91">
        <v>0</v>
      </c>
      <c r="D51" s="91">
        <v>0</v>
      </c>
      <c r="E51" s="91">
        <v>0</v>
      </c>
      <c r="F51" s="91">
        <v>0</v>
      </c>
      <c r="G51" s="91">
        <v>0</v>
      </c>
      <c r="H51" s="91">
        <v>0</v>
      </c>
      <c r="I51" s="91">
        <v>0</v>
      </c>
      <c r="J51" s="6">
        <f t="shared" si="1"/>
        <v>0</v>
      </c>
    </row>
    <row r="52" spans="1:10" x14ac:dyDescent="0.3">
      <c r="A52" s="58" t="s">
        <v>9</v>
      </c>
      <c r="B52" s="87">
        <f t="shared" ref="B52:I52" si="13">SUM(B53:B55)</f>
        <v>0</v>
      </c>
      <c r="C52" s="87">
        <f t="shared" si="13"/>
        <v>90</v>
      </c>
      <c r="D52" s="87">
        <f t="shared" si="13"/>
        <v>78</v>
      </c>
      <c r="E52" s="87">
        <f t="shared" si="13"/>
        <v>92</v>
      </c>
      <c r="F52" s="87">
        <f t="shared" si="13"/>
        <v>73</v>
      </c>
      <c r="G52" s="87">
        <f t="shared" si="13"/>
        <v>74</v>
      </c>
      <c r="H52" s="87">
        <f t="shared" si="13"/>
        <v>45</v>
      </c>
      <c r="I52" s="87">
        <f t="shared" si="13"/>
        <v>0</v>
      </c>
      <c r="J52" s="2">
        <f t="shared" si="1"/>
        <v>452</v>
      </c>
    </row>
    <row r="53" spans="1:10" x14ac:dyDescent="0.3">
      <c r="A53" s="77" t="s">
        <v>48</v>
      </c>
      <c r="B53" s="91">
        <v>0</v>
      </c>
      <c r="C53" s="91">
        <v>64</v>
      </c>
      <c r="D53" s="91">
        <v>56</v>
      </c>
      <c r="E53" s="91">
        <v>60</v>
      </c>
      <c r="F53" s="91">
        <v>53</v>
      </c>
      <c r="G53" s="91">
        <v>40</v>
      </c>
      <c r="H53" s="91">
        <v>19</v>
      </c>
      <c r="I53" s="91">
        <v>0</v>
      </c>
      <c r="J53" s="6">
        <v>292</v>
      </c>
    </row>
    <row r="54" spans="1:10" x14ac:dyDescent="0.3">
      <c r="A54" s="77" t="s">
        <v>52</v>
      </c>
      <c r="B54" s="87">
        <v>0</v>
      </c>
      <c r="C54" s="87">
        <v>26</v>
      </c>
      <c r="D54" s="87">
        <v>22</v>
      </c>
      <c r="E54" s="87">
        <v>32</v>
      </c>
      <c r="F54" s="87">
        <v>20</v>
      </c>
      <c r="G54" s="87">
        <v>34</v>
      </c>
      <c r="H54" s="87">
        <v>26</v>
      </c>
      <c r="I54" s="87">
        <v>0</v>
      </c>
      <c r="J54" s="2">
        <v>160</v>
      </c>
    </row>
    <row r="55" spans="1:10" x14ac:dyDescent="0.3">
      <c r="A55" s="77" t="s">
        <v>50</v>
      </c>
      <c r="B55" s="91">
        <v>0</v>
      </c>
      <c r="C55" s="91">
        <v>0</v>
      </c>
      <c r="D55" s="91">
        <v>0</v>
      </c>
      <c r="E55" s="91">
        <v>0</v>
      </c>
      <c r="F55" s="91">
        <v>0</v>
      </c>
      <c r="G55" s="91">
        <v>0</v>
      </c>
      <c r="H55" s="91">
        <v>0</v>
      </c>
      <c r="I55" s="91">
        <v>0</v>
      </c>
      <c r="J55" s="6">
        <f t="shared" si="1"/>
        <v>0</v>
      </c>
    </row>
    <row r="56" spans="1:10" x14ac:dyDescent="0.3">
      <c r="A56" s="58" t="s">
        <v>10</v>
      </c>
      <c r="B56" s="87">
        <f t="shared" ref="B56:I56" si="14">SUM(B57:B59)</f>
        <v>0</v>
      </c>
      <c r="C56" s="87">
        <f t="shared" si="14"/>
        <v>43</v>
      </c>
      <c r="D56" s="87">
        <f t="shared" si="14"/>
        <v>143</v>
      </c>
      <c r="E56" s="87">
        <f t="shared" si="14"/>
        <v>364</v>
      </c>
      <c r="F56" s="87">
        <f t="shared" si="14"/>
        <v>429</v>
      </c>
      <c r="G56" s="87">
        <f t="shared" si="14"/>
        <v>477</v>
      </c>
      <c r="H56" s="87">
        <f t="shared" si="14"/>
        <v>178</v>
      </c>
      <c r="I56" s="87">
        <f t="shared" si="14"/>
        <v>30</v>
      </c>
      <c r="J56" s="2">
        <f t="shared" si="1"/>
        <v>1664</v>
      </c>
    </row>
    <row r="57" spans="1:10" x14ac:dyDescent="0.3">
      <c r="A57" s="77" t="s">
        <v>48</v>
      </c>
      <c r="B57" s="86">
        <v>0</v>
      </c>
      <c r="C57" s="86">
        <v>22</v>
      </c>
      <c r="D57" s="86">
        <v>75</v>
      </c>
      <c r="E57" s="86">
        <v>188</v>
      </c>
      <c r="F57" s="86">
        <v>284</v>
      </c>
      <c r="G57" s="86">
        <v>274</v>
      </c>
      <c r="H57" s="86">
        <v>83</v>
      </c>
      <c r="I57" s="86">
        <v>7</v>
      </c>
      <c r="J57" s="6">
        <v>933</v>
      </c>
    </row>
    <row r="58" spans="1:10" x14ac:dyDescent="0.3">
      <c r="A58" s="77" t="s">
        <v>52</v>
      </c>
      <c r="B58" s="87">
        <v>0</v>
      </c>
      <c r="C58" s="87">
        <v>21</v>
      </c>
      <c r="D58" s="87">
        <v>68</v>
      </c>
      <c r="E58" s="87">
        <v>176</v>
      </c>
      <c r="F58" s="87">
        <v>145</v>
      </c>
      <c r="G58" s="87">
        <v>203</v>
      </c>
      <c r="H58" s="87">
        <v>95</v>
      </c>
      <c r="I58" s="87">
        <v>23</v>
      </c>
      <c r="J58" s="2">
        <v>731</v>
      </c>
    </row>
    <row r="59" spans="1:10" x14ac:dyDescent="0.3">
      <c r="A59" s="77" t="s">
        <v>50</v>
      </c>
      <c r="B59" s="91">
        <v>0</v>
      </c>
      <c r="C59" s="91">
        <v>0</v>
      </c>
      <c r="D59" s="91">
        <v>0</v>
      </c>
      <c r="E59" s="91">
        <v>0</v>
      </c>
      <c r="F59" s="91">
        <v>0</v>
      </c>
      <c r="G59" s="91">
        <v>0</v>
      </c>
      <c r="H59" s="91">
        <v>0</v>
      </c>
      <c r="I59" s="91">
        <v>0</v>
      </c>
      <c r="J59" s="6">
        <f t="shared" si="1"/>
        <v>0</v>
      </c>
    </row>
    <row r="60" spans="1:10" x14ac:dyDescent="0.3">
      <c r="A60" s="58" t="s">
        <v>11</v>
      </c>
      <c r="B60" s="87">
        <f t="shared" ref="B60:I60" si="15">SUM(B61:B63)</f>
        <v>0</v>
      </c>
      <c r="C60" s="87">
        <f t="shared" si="15"/>
        <v>0</v>
      </c>
      <c r="D60" s="87">
        <f>SUM(D61:D63)</f>
        <v>10</v>
      </c>
      <c r="E60" s="87">
        <f t="shared" si="15"/>
        <v>116</v>
      </c>
      <c r="F60" s="87">
        <f t="shared" si="15"/>
        <v>93</v>
      </c>
      <c r="G60" s="87">
        <f t="shared" si="15"/>
        <v>41</v>
      </c>
      <c r="H60" s="87">
        <f t="shared" si="15"/>
        <v>82</v>
      </c>
      <c r="I60" s="87">
        <f t="shared" si="15"/>
        <v>14</v>
      </c>
      <c r="J60" s="2">
        <f t="shared" si="1"/>
        <v>356</v>
      </c>
    </row>
    <row r="61" spans="1:10" x14ac:dyDescent="0.3">
      <c r="A61" s="77" t="s">
        <v>48</v>
      </c>
      <c r="B61" s="91">
        <v>0</v>
      </c>
      <c r="C61" s="91">
        <v>0</v>
      </c>
      <c r="D61" s="91">
        <v>5</v>
      </c>
      <c r="E61" s="91">
        <v>56</v>
      </c>
      <c r="F61" s="91">
        <v>40</v>
      </c>
      <c r="G61" s="91">
        <v>24</v>
      </c>
      <c r="H61" s="91">
        <v>51</v>
      </c>
      <c r="I61" s="91">
        <v>0</v>
      </c>
      <c r="J61" s="6">
        <v>176</v>
      </c>
    </row>
    <row r="62" spans="1:10" x14ac:dyDescent="0.3">
      <c r="A62" s="77" t="s">
        <v>52</v>
      </c>
      <c r="B62" s="87">
        <v>0</v>
      </c>
      <c r="C62" s="87">
        <v>0</v>
      </c>
      <c r="D62" s="87">
        <v>5</v>
      </c>
      <c r="E62" s="87">
        <v>60</v>
      </c>
      <c r="F62" s="87">
        <v>53</v>
      </c>
      <c r="G62" s="87">
        <v>17</v>
      </c>
      <c r="H62" s="87">
        <v>31</v>
      </c>
      <c r="I62" s="87">
        <v>14</v>
      </c>
      <c r="J62" s="2">
        <v>180</v>
      </c>
    </row>
    <row r="63" spans="1:10" ht="15" thickBot="1" x14ac:dyDescent="0.35">
      <c r="A63" s="82" t="s">
        <v>50</v>
      </c>
      <c r="B63" s="31">
        <v>0</v>
      </c>
      <c r="C63" s="31">
        <v>0</v>
      </c>
      <c r="D63" s="31">
        <v>0</v>
      </c>
      <c r="E63" s="31">
        <v>0</v>
      </c>
      <c r="F63" s="31">
        <v>0</v>
      </c>
      <c r="G63" s="31">
        <v>0</v>
      </c>
      <c r="H63" s="31">
        <v>0</v>
      </c>
      <c r="I63" s="31">
        <v>0</v>
      </c>
      <c r="J63" s="84">
        <f t="shared" si="1"/>
        <v>0</v>
      </c>
    </row>
    <row r="64" spans="1:10" ht="14.55" customHeight="1" x14ac:dyDescent="0.3">
      <c r="A64" s="123" t="s">
        <v>145</v>
      </c>
      <c r="B64" s="123"/>
      <c r="C64" s="123"/>
      <c r="D64" s="123"/>
      <c r="E64" s="123"/>
      <c r="F64" s="123"/>
      <c r="G64" s="123"/>
      <c r="H64" s="123"/>
      <c r="I64" s="123"/>
      <c r="J64" s="123"/>
    </row>
    <row r="65" spans="1:10" x14ac:dyDescent="0.3">
      <c r="A65" s="124"/>
      <c r="B65" s="124"/>
      <c r="C65" s="124"/>
      <c r="D65" s="124"/>
      <c r="E65" s="124"/>
      <c r="F65" s="124"/>
      <c r="G65" s="124"/>
      <c r="H65" s="124"/>
      <c r="I65" s="124"/>
      <c r="J65" s="124"/>
    </row>
    <row r="66" spans="1:10" x14ac:dyDescent="0.3">
      <c r="A66" s="124"/>
      <c r="B66" s="124"/>
      <c r="C66" s="124"/>
      <c r="D66" s="124"/>
      <c r="E66" s="124"/>
      <c r="F66" s="124"/>
      <c r="G66" s="124"/>
      <c r="H66" s="124"/>
      <c r="I66" s="124"/>
      <c r="J66" s="124"/>
    </row>
    <row r="67" spans="1:10" x14ac:dyDescent="0.3">
      <c r="A67" s="124"/>
      <c r="B67" s="124"/>
      <c r="C67" s="124"/>
      <c r="D67" s="124"/>
      <c r="E67" s="124"/>
      <c r="F67" s="124"/>
      <c r="G67" s="124"/>
      <c r="H67" s="124"/>
      <c r="I67" s="124"/>
      <c r="J67" s="124"/>
    </row>
    <row r="68" spans="1:10" x14ac:dyDescent="0.3">
      <c r="A68" s="124"/>
      <c r="B68" s="124"/>
      <c r="C68" s="124"/>
      <c r="D68" s="124"/>
      <c r="E68" s="124"/>
      <c r="F68" s="124"/>
      <c r="G68" s="124"/>
      <c r="H68" s="124"/>
      <c r="I68" s="124"/>
      <c r="J68" s="124"/>
    </row>
    <row r="69" spans="1:10" ht="14.55" customHeight="1" x14ac:dyDescent="0.3">
      <c r="A69" s="124"/>
      <c r="B69" s="124"/>
      <c r="C69" s="124"/>
      <c r="D69" s="124"/>
      <c r="E69" s="124"/>
      <c r="F69" s="124"/>
      <c r="G69" s="124"/>
      <c r="H69" s="124"/>
      <c r="I69" s="124"/>
      <c r="J69" s="124"/>
    </row>
    <row r="70" spans="1:10" s="72" customFormat="1" ht="14.55" customHeight="1" x14ac:dyDescent="0.3">
      <c r="A70" s="124"/>
      <c r="B70" s="124"/>
      <c r="C70" s="124"/>
      <c r="D70" s="124"/>
      <c r="E70" s="124"/>
      <c r="F70" s="124"/>
      <c r="G70" s="124"/>
      <c r="H70" s="124"/>
      <c r="I70" s="124"/>
      <c r="J70" s="124"/>
    </row>
    <row r="71" spans="1:10" x14ac:dyDescent="0.3">
      <c r="A71" s="122" t="s">
        <v>53</v>
      </c>
      <c r="B71" s="122"/>
      <c r="C71" s="122"/>
      <c r="D71" s="122"/>
      <c r="E71" s="122"/>
      <c r="F71" s="122"/>
      <c r="G71" s="122"/>
      <c r="H71" s="122"/>
      <c r="I71" s="122"/>
      <c r="J71" s="122"/>
    </row>
  </sheetData>
  <mergeCells count="3">
    <mergeCell ref="A1:J1"/>
    <mergeCell ref="A71:J71"/>
    <mergeCell ref="A64:J7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239E-7A7D-453A-A809-4336929DC2A7}">
  <dimension ref="A1:J39"/>
  <sheetViews>
    <sheetView zoomScale="80" zoomScaleNormal="80" workbookViewId="0">
      <selection sqref="A1:J1"/>
    </sheetView>
  </sheetViews>
  <sheetFormatPr defaultRowHeight="14.4" x14ac:dyDescent="0.3"/>
  <cols>
    <col min="1" max="1" width="38.44140625" bestFit="1" customWidth="1"/>
    <col min="2" max="7" width="10.77734375" customWidth="1"/>
    <col min="8" max="8" width="10.77734375" style="34" customWidth="1"/>
    <col min="9" max="9" width="10.77734375" customWidth="1"/>
  </cols>
  <sheetData>
    <row r="1" spans="1:10" ht="21.6" thickBot="1" x14ac:dyDescent="0.35">
      <c r="A1" s="126" t="s">
        <v>134</v>
      </c>
      <c r="B1" s="126"/>
      <c r="C1" s="126"/>
      <c r="D1" s="126"/>
      <c r="E1" s="126"/>
      <c r="F1" s="126"/>
      <c r="G1" s="126"/>
      <c r="H1" s="126"/>
      <c r="I1" s="126"/>
      <c r="J1" s="126"/>
    </row>
    <row r="2" spans="1:10" ht="15" thickBot="1" x14ac:dyDescent="0.35">
      <c r="A2" s="54" t="s">
        <v>129</v>
      </c>
      <c r="B2" s="99" t="s">
        <v>6</v>
      </c>
      <c r="C2" s="46"/>
      <c r="D2" s="46"/>
      <c r="E2" s="46"/>
      <c r="F2" s="46"/>
      <c r="G2" s="46"/>
      <c r="H2" s="47"/>
      <c r="I2" s="47"/>
      <c r="J2" s="72"/>
    </row>
    <row r="3" spans="1:10" x14ac:dyDescent="0.3">
      <c r="A3" s="79" t="s">
        <v>81</v>
      </c>
      <c r="B3" s="48">
        <f>SUM(B4:B5)</f>
        <v>820</v>
      </c>
      <c r="C3" s="49"/>
      <c r="D3" s="49"/>
      <c r="E3" s="49"/>
      <c r="F3" s="49"/>
      <c r="G3" s="49"/>
      <c r="H3" s="96"/>
      <c r="I3" s="96"/>
      <c r="J3" s="49"/>
    </row>
    <row r="4" spans="1:10" x14ac:dyDescent="0.3">
      <c r="A4" s="58" t="s">
        <v>31</v>
      </c>
      <c r="B4" s="3">
        <v>191</v>
      </c>
      <c r="C4" s="72"/>
      <c r="D4" s="72"/>
      <c r="E4" s="72"/>
      <c r="F4" s="72"/>
      <c r="G4" s="72"/>
      <c r="I4" s="34"/>
      <c r="J4" s="72"/>
    </row>
    <row r="5" spans="1:10" x14ac:dyDescent="0.3">
      <c r="A5" s="58" t="s">
        <v>32</v>
      </c>
      <c r="B5" s="27">
        <v>629</v>
      </c>
      <c r="C5" s="72"/>
      <c r="D5" s="72"/>
      <c r="E5" s="72"/>
      <c r="F5" s="72"/>
      <c r="G5" s="72"/>
      <c r="I5" s="34"/>
      <c r="J5" s="72"/>
    </row>
    <row r="6" spans="1:10" x14ac:dyDescent="0.3">
      <c r="A6" s="58"/>
      <c r="B6" s="3"/>
      <c r="C6" s="72"/>
      <c r="D6" s="72"/>
      <c r="E6" s="72"/>
      <c r="F6" s="72"/>
      <c r="G6" s="72"/>
      <c r="H6" s="72"/>
      <c r="I6" s="72"/>
      <c r="J6" s="72"/>
    </row>
    <row r="7" spans="1:10" x14ac:dyDescent="0.3">
      <c r="A7" s="79" t="s">
        <v>82</v>
      </c>
      <c r="B7" s="5">
        <f>SUM(B8:B17)</f>
        <v>820</v>
      </c>
      <c r="C7" s="49"/>
      <c r="D7" s="49"/>
      <c r="E7" s="49"/>
      <c r="F7" s="49"/>
      <c r="G7" s="49"/>
      <c r="H7" s="49"/>
      <c r="I7" s="49"/>
      <c r="J7" s="49"/>
    </row>
    <row r="8" spans="1:10" x14ac:dyDescent="0.3">
      <c r="A8" s="58" t="s">
        <v>130</v>
      </c>
      <c r="B8" s="3">
        <v>2</v>
      </c>
      <c r="C8" s="49"/>
      <c r="D8" s="49"/>
      <c r="E8" s="49"/>
      <c r="F8" s="49"/>
      <c r="G8" s="49"/>
      <c r="H8" s="49"/>
      <c r="I8" s="49"/>
      <c r="J8" s="49"/>
    </row>
    <row r="9" spans="1:10" x14ac:dyDescent="0.3">
      <c r="A9" s="58" t="s">
        <v>21</v>
      </c>
      <c r="B9" s="27">
        <v>63</v>
      </c>
      <c r="C9" s="72"/>
      <c r="D9" s="72"/>
      <c r="E9" s="72"/>
      <c r="F9" s="72"/>
      <c r="G9" s="72"/>
      <c r="H9" s="72"/>
      <c r="I9" s="72"/>
      <c r="J9" s="72"/>
    </row>
    <row r="10" spans="1:10" x14ac:dyDescent="0.3">
      <c r="A10" s="58" t="s">
        <v>22</v>
      </c>
      <c r="B10" s="3">
        <v>109</v>
      </c>
      <c r="C10" s="72"/>
      <c r="D10" s="72"/>
      <c r="E10" s="72"/>
      <c r="F10" s="72"/>
      <c r="G10" s="72"/>
      <c r="H10" s="72"/>
      <c r="I10" s="72"/>
      <c r="J10" s="72"/>
    </row>
    <row r="11" spans="1:10" x14ac:dyDescent="0.3">
      <c r="A11" s="58" t="s">
        <v>23</v>
      </c>
      <c r="B11" s="27">
        <v>8</v>
      </c>
      <c r="C11" s="72"/>
      <c r="D11" s="72"/>
      <c r="E11" s="72"/>
      <c r="F11" s="72"/>
      <c r="G11" s="72"/>
      <c r="H11" s="72"/>
      <c r="I11" s="72"/>
      <c r="J11" s="72"/>
    </row>
    <row r="12" spans="1:10" x14ac:dyDescent="0.3">
      <c r="A12" s="58" t="s">
        <v>83</v>
      </c>
      <c r="B12" s="3">
        <v>117</v>
      </c>
      <c r="C12" s="72"/>
      <c r="D12" s="72"/>
      <c r="E12" s="72"/>
      <c r="F12" s="72"/>
      <c r="G12" s="72"/>
      <c r="H12" s="72"/>
      <c r="I12" s="72"/>
      <c r="J12" s="72"/>
    </row>
    <row r="13" spans="1:10" x14ac:dyDescent="0.3">
      <c r="A13" s="58" t="s">
        <v>25</v>
      </c>
      <c r="B13" s="27">
        <v>5</v>
      </c>
      <c r="C13" s="72"/>
      <c r="D13" s="72"/>
      <c r="E13" s="72"/>
      <c r="F13" s="72"/>
      <c r="G13" s="72"/>
      <c r="H13" s="72"/>
      <c r="I13" s="72"/>
      <c r="J13" s="72"/>
    </row>
    <row r="14" spans="1:10" x14ac:dyDescent="0.3">
      <c r="A14" s="58" t="s">
        <v>26</v>
      </c>
      <c r="B14" s="26">
        <v>8</v>
      </c>
      <c r="C14" s="72"/>
      <c r="D14" s="72"/>
      <c r="E14" s="72"/>
      <c r="F14" s="72"/>
      <c r="G14" s="72"/>
      <c r="H14" s="72"/>
      <c r="I14" s="72"/>
      <c r="J14" s="72"/>
    </row>
    <row r="15" spans="1:10" x14ac:dyDescent="0.3">
      <c r="A15" s="58" t="s">
        <v>27</v>
      </c>
      <c r="B15" s="27">
        <v>382</v>
      </c>
      <c r="C15" s="72"/>
      <c r="D15" s="72"/>
      <c r="E15" s="72"/>
      <c r="F15" s="72"/>
      <c r="G15" s="72"/>
      <c r="H15" s="72"/>
      <c r="I15" s="72"/>
      <c r="J15" s="72"/>
    </row>
    <row r="16" spans="1:10" x14ac:dyDescent="0.3">
      <c r="A16" s="58" t="s">
        <v>28</v>
      </c>
      <c r="B16" s="26">
        <v>30</v>
      </c>
      <c r="C16" s="72"/>
      <c r="D16" s="72"/>
      <c r="E16" s="72"/>
      <c r="F16" s="72"/>
      <c r="G16" s="72"/>
      <c r="H16" s="72"/>
      <c r="I16" s="72"/>
      <c r="J16" s="72"/>
    </row>
    <row r="17" spans="1:10" ht="15" thickBot="1" x14ac:dyDescent="0.35">
      <c r="A17" s="60" t="s">
        <v>29</v>
      </c>
      <c r="B17" s="71">
        <v>96</v>
      </c>
      <c r="C17" s="72"/>
      <c r="D17" s="72"/>
      <c r="E17" s="72"/>
      <c r="F17" s="72"/>
      <c r="G17" s="72"/>
      <c r="H17" s="72"/>
      <c r="I17" s="72"/>
      <c r="J17" s="72"/>
    </row>
    <row r="18" spans="1:10" ht="15" thickBot="1" x14ac:dyDescent="0.35">
      <c r="A18" s="50"/>
      <c r="B18" s="72"/>
      <c r="C18" s="72"/>
      <c r="D18" s="72"/>
      <c r="E18" s="72"/>
      <c r="F18" s="72"/>
      <c r="G18" s="72"/>
      <c r="I18" s="34"/>
      <c r="J18" s="72"/>
    </row>
    <row r="19" spans="1:10" ht="15" thickBot="1" x14ac:dyDescent="0.35">
      <c r="A19" s="54" t="s">
        <v>131</v>
      </c>
      <c r="B19" s="55" t="s">
        <v>0</v>
      </c>
      <c r="C19" s="55" t="s">
        <v>1</v>
      </c>
      <c r="D19" s="55" t="s">
        <v>2</v>
      </c>
      <c r="E19" s="98" t="s">
        <v>3</v>
      </c>
      <c r="F19" s="98" t="s">
        <v>4</v>
      </c>
      <c r="G19" s="98" t="s">
        <v>5</v>
      </c>
      <c r="H19" s="98" t="s">
        <v>118</v>
      </c>
      <c r="I19" s="98" t="s">
        <v>135</v>
      </c>
      <c r="J19" s="99" t="s">
        <v>6</v>
      </c>
    </row>
    <row r="20" spans="1:10" x14ac:dyDescent="0.3">
      <c r="A20" s="79" t="s">
        <v>84</v>
      </c>
      <c r="B20" s="100">
        <f>SUM(B21:B26)</f>
        <v>5</v>
      </c>
      <c r="C20" s="100">
        <f t="shared" ref="C20:I20" si="0">SUM(C21:C26)</f>
        <v>7</v>
      </c>
      <c r="D20" s="100">
        <f t="shared" si="0"/>
        <v>29</v>
      </c>
      <c r="E20" s="100">
        <f t="shared" si="0"/>
        <v>59</v>
      </c>
      <c r="F20" s="100">
        <f t="shared" si="0"/>
        <v>163</v>
      </c>
      <c r="G20" s="100">
        <f t="shared" si="0"/>
        <v>201</v>
      </c>
      <c r="H20" s="100">
        <f t="shared" si="0"/>
        <v>168</v>
      </c>
      <c r="I20" s="100">
        <f t="shared" si="0"/>
        <v>264</v>
      </c>
      <c r="J20" s="48">
        <f>SUM(B20:I20)</f>
        <v>896</v>
      </c>
    </row>
    <row r="21" spans="1:10" x14ac:dyDescent="0.3">
      <c r="A21" s="58" t="s">
        <v>8</v>
      </c>
      <c r="B21" s="92">
        <v>5</v>
      </c>
      <c r="C21" s="92">
        <v>5</v>
      </c>
      <c r="D21" s="92">
        <v>3</v>
      </c>
      <c r="E21" s="92">
        <v>24</v>
      </c>
      <c r="F21" s="92">
        <v>37</v>
      </c>
      <c r="G21" s="92">
        <v>34</v>
      </c>
      <c r="H21" s="92">
        <v>41</v>
      </c>
      <c r="I21" s="92">
        <v>45</v>
      </c>
      <c r="J21" s="3">
        <f t="shared" ref="J21:J35" si="1">SUM(B21:I21)</f>
        <v>194</v>
      </c>
    </row>
    <row r="22" spans="1:10" x14ac:dyDescent="0.3">
      <c r="A22" s="58" t="s">
        <v>9</v>
      </c>
      <c r="B22" s="93">
        <v>0</v>
      </c>
      <c r="C22" s="93">
        <v>2</v>
      </c>
      <c r="D22" s="93">
        <v>21</v>
      </c>
      <c r="E22" s="93">
        <v>1</v>
      </c>
      <c r="F22" s="93">
        <v>7</v>
      </c>
      <c r="G22" s="93">
        <v>1</v>
      </c>
      <c r="H22" s="93">
        <v>3</v>
      </c>
      <c r="I22" s="93">
        <v>8</v>
      </c>
      <c r="J22" s="27">
        <f t="shared" si="1"/>
        <v>43</v>
      </c>
    </row>
    <row r="23" spans="1:10" x14ac:dyDescent="0.3">
      <c r="A23" s="58" t="s">
        <v>10</v>
      </c>
      <c r="B23" s="92">
        <v>0</v>
      </c>
      <c r="C23" s="92">
        <v>0</v>
      </c>
      <c r="D23" s="92">
        <v>4</v>
      </c>
      <c r="E23" s="92">
        <v>11</v>
      </c>
      <c r="F23" s="92">
        <v>20</v>
      </c>
      <c r="G23" s="92">
        <v>37</v>
      </c>
      <c r="H23" s="92">
        <v>28</v>
      </c>
      <c r="I23" s="92">
        <v>34</v>
      </c>
      <c r="J23" s="3">
        <f t="shared" si="1"/>
        <v>134</v>
      </c>
    </row>
    <row r="24" spans="1:10" x14ac:dyDescent="0.3">
      <c r="A24" s="58" t="s">
        <v>11</v>
      </c>
      <c r="B24" s="93">
        <v>0</v>
      </c>
      <c r="C24" s="93">
        <v>0</v>
      </c>
      <c r="D24" s="93">
        <v>1</v>
      </c>
      <c r="E24" s="93">
        <v>14</v>
      </c>
      <c r="F24" s="93">
        <v>68</v>
      </c>
      <c r="G24" s="93">
        <v>60</v>
      </c>
      <c r="H24" s="93">
        <v>35</v>
      </c>
      <c r="I24" s="93">
        <v>112</v>
      </c>
      <c r="J24" s="27">
        <f t="shared" si="1"/>
        <v>290</v>
      </c>
    </row>
    <row r="25" spans="1:10" x14ac:dyDescent="0.3">
      <c r="A25" s="58" t="s">
        <v>85</v>
      </c>
      <c r="B25" s="92">
        <v>0</v>
      </c>
      <c r="C25" s="92">
        <v>0</v>
      </c>
      <c r="D25" s="92">
        <v>0</v>
      </c>
      <c r="E25" s="92">
        <v>9</v>
      </c>
      <c r="F25" s="92">
        <v>31</v>
      </c>
      <c r="G25" s="92">
        <v>68</v>
      </c>
      <c r="H25" s="92">
        <v>61</v>
      </c>
      <c r="I25" s="92">
        <v>65</v>
      </c>
      <c r="J25" s="3">
        <f t="shared" si="1"/>
        <v>234</v>
      </c>
    </row>
    <row r="26" spans="1:10" x14ac:dyDescent="0.3">
      <c r="A26" s="58" t="s">
        <v>86</v>
      </c>
      <c r="B26" s="101">
        <v>0</v>
      </c>
      <c r="C26" s="101">
        <v>0</v>
      </c>
      <c r="D26" s="101">
        <v>0</v>
      </c>
      <c r="E26" s="101">
        <v>0</v>
      </c>
      <c r="F26" s="101">
        <v>0</v>
      </c>
      <c r="G26" s="101">
        <v>1</v>
      </c>
      <c r="H26" s="101">
        <v>0</v>
      </c>
      <c r="I26" s="101">
        <v>0</v>
      </c>
      <c r="J26" s="25">
        <f>SUM(B26:I26)</f>
        <v>1</v>
      </c>
    </row>
    <row r="27" spans="1:10" x14ac:dyDescent="0.3">
      <c r="A27" s="77"/>
      <c r="B27" s="92"/>
      <c r="C27" s="92"/>
      <c r="D27" s="92"/>
      <c r="E27" s="92"/>
      <c r="F27" s="92"/>
      <c r="G27" s="92"/>
      <c r="H27" s="92"/>
      <c r="I27" s="92"/>
      <c r="J27" s="3"/>
    </row>
    <row r="28" spans="1:10" x14ac:dyDescent="0.3">
      <c r="A28" s="79" t="s">
        <v>87</v>
      </c>
      <c r="B28" s="85">
        <v>4</v>
      </c>
      <c r="C28" s="85">
        <v>4</v>
      </c>
      <c r="D28" s="85">
        <v>8</v>
      </c>
      <c r="E28" s="85">
        <v>24</v>
      </c>
      <c r="F28" s="85">
        <v>30</v>
      </c>
      <c r="G28" s="85">
        <v>35</v>
      </c>
      <c r="H28" s="85">
        <v>37</v>
      </c>
      <c r="I28" s="85">
        <v>29</v>
      </c>
      <c r="J28" s="5">
        <f t="shared" si="1"/>
        <v>171</v>
      </c>
    </row>
    <row r="29" spans="1:10" x14ac:dyDescent="0.3">
      <c r="A29" s="58" t="s">
        <v>88</v>
      </c>
      <c r="B29" s="92">
        <v>4</v>
      </c>
      <c r="C29" s="92">
        <v>4</v>
      </c>
      <c r="D29" s="92">
        <v>7</v>
      </c>
      <c r="E29" s="92">
        <v>19</v>
      </c>
      <c r="F29" s="92">
        <v>29</v>
      </c>
      <c r="G29" s="92">
        <v>26</v>
      </c>
      <c r="H29" s="92">
        <v>37</v>
      </c>
      <c r="I29" s="92">
        <v>27</v>
      </c>
      <c r="J29" s="3">
        <f t="shared" si="1"/>
        <v>153</v>
      </c>
    </row>
    <row r="30" spans="1:10" x14ac:dyDescent="0.3">
      <c r="A30" s="77" t="s">
        <v>89</v>
      </c>
      <c r="B30" s="93">
        <v>1</v>
      </c>
      <c r="C30" s="93">
        <v>0</v>
      </c>
      <c r="D30" s="93">
        <v>0</v>
      </c>
      <c r="E30" s="93">
        <v>0</v>
      </c>
      <c r="F30" s="93">
        <v>2</v>
      </c>
      <c r="G30" s="93">
        <v>2</v>
      </c>
      <c r="H30" s="93">
        <v>0</v>
      </c>
      <c r="I30" s="93">
        <v>0</v>
      </c>
      <c r="J30" s="27">
        <f t="shared" si="1"/>
        <v>5</v>
      </c>
    </row>
    <row r="31" spans="1:10" x14ac:dyDescent="0.3">
      <c r="A31" s="77" t="s">
        <v>90</v>
      </c>
      <c r="B31" s="92">
        <v>3</v>
      </c>
      <c r="C31" s="92">
        <v>4</v>
      </c>
      <c r="D31" s="92">
        <v>7</v>
      </c>
      <c r="E31" s="92">
        <v>19</v>
      </c>
      <c r="F31" s="92">
        <v>27</v>
      </c>
      <c r="G31" s="92">
        <v>24</v>
      </c>
      <c r="H31" s="92">
        <v>37</v>
      </c>
      <c r="I31" s="92">
        <v>27</v>
      </c>
      <c r="J31" s="3">
        <f t="shared" si="1"/>
        <v>148</v>
      </c>
    </row>
    <row r="32" spans="1:10" x14ac:dyDescent="0.3">
      <c r="A32" s="58" t="s">
        <v>91</v>
      </c>
      <c r="B32" s="93">
        <v>4</v>
      </c>
      <c r="C32" s="93">
        <v>4</v>
      </c>
      <c r="D32" s="93">
        <v>8</v>
      </c>
      <c r="E32" s="93">
        <v>21</v>
      </c>
      <c r="F32" s="93">
        <v>33</v>
      </c>
      <c r="G32" s="93">
        <v>35</v>
      </c>
      <c r="H32" s="93">
        <v>37</v>
      </c>
      <c r="I32" s="93">
        <v>29</v>
      </c>
      <c r="J32" s="27">
        <f t="shared" si="1"/>
        <v>171</v>
      </c>
    </row>
    <row r="33" spans="1:10" x14ac:dyDescent="0.3">
      <c r="A33" s="77" t="s">
        <v>36</v>
      </c>
      <c r="B33" s="92">
        <v>0</v>
      </c>
      <c r="C33" s="92">
        <v>1</v>
      </c>
      <c r="D33" s="92">
        <v>1</v>
      </c>
      <c r="E33" s="92">
        <v>0</v>
      </c>
      <c r="F33" s="92">
        <v>2</v>
      </c>
      <c r="G33" s="92">
        <v>4</v>
      </c>
      <c r="H33" s="92">
        <v>6</v>
      </c>
      <c r="I33" s="92">
        <v>1</v>
      </c>
      <c r="J33" s="3">
        <f t="shared" si="1"/>
        <v>15</v>
      </c>
    </row>
    <row r="34" spans="1:10" x14ac:dyDescent="0.3">
      <c r="A34" s="77" t="s">
        <v>39</v>
      </c>
      <c r="B34" s="101">
        <v>4</v>
      </c>
      <c r="C34" s="101">
        <v>3</v>
      </c>
      <c r="D34" s="101">
        <v>6</v>
      </c>
      <c r="E34" s="101">
        <v>11</v>
      </c>
      <c r="F34" s="101">
        <v>24</v>
      </c>
      <c r="G34" s="101">
        <v>22</v>
      </c>
      <c r="H34" s="101">
        <v>26</v>
      </c>
      <c r="I34" s="101">
        <v>24</v>
      </c>
      <c r="J34" s="25">
        <f t="shared" si="1"/>
        <v>120</v>
      </c>
    </row>
    <row r="35" spans="1:10" ht="15" thickBot="1" x14ac:dyDescent="0.35">
      <c r="A35" s="82" t="s">
        <v>40</v>
      </c>
      <c r="B35" s="51">
        <v>0</v>
      </c>
      <c r="C35" s="8">
        <v>0</v>
      </c>
      <c r="D35" s="8">
        <v>1</v>
      </c>
      <c r="E35" s="8">
        <v>10</v>
      </c>
      <c r="F35" s="8">
        <v>7</v>
      </c>
      <c r="G35" s="8">
        <v>9</v>
      </c>
      <c r="H35" s="8">
        <v>5</v>
      </c>
      <c r="I35" s="8">
        <v>4</v>
      </c>
      <c r="J35" s="9">
        <f t="shared" si="1"/>
        <v>36</v>
      </c>
    </row>
    <row r="36" spans="1:10" ht="14.55" customHeight="1" x14ac:dyDescent="0.3">
      <c r="A36" s="125" t="s">
        <v>146</v>
      </c>
      <c r="B36" s="125"/>
      <c r="C36" s="125"/>
      <c r="D36" s="125"/>
      <c r="E36" s="125"/>
      <c r="F36" s="125"/>
      <c r="G36" s="125"/>
      <c r="H36" s="125"/>
      <c r="I36" s="125"/>
      <c r="J36" s="125"/>
    </row>
    <row r="37" spans="1:10" ht="31.2" customHeight="1" x14ac:dyDescent="0.3">
      <c r="A37" s="116"/>
      <c r="B37" s="116"/>
      <c r="C37" s="116"/>
      <c r="D37" s="116"/>
      <c r="E37" s="116"/>
      <c r="F37" s="116"/>
      <c r="G37" s="116"/>
      <c r="H37" s="116"/>
      <c r="I37" s="116"/>
      <c r="J37" s="116"/>
    </row>
    <row r="38" spans="1:10" ht="16.5" customHeight="1" x14ac:dyDescent="0.3">
      <c r="A38" s="120" t="s">
        <v>92</v>
      </c>
      <c r="B38" s="120"/>
      <c r="C38" s="120"/>
      <c r="D38" s="120"/>
      <c r="E38" s="120"/>
      <c r="F38" s="120"/>
      <c r="G38" s="120"/>
      <c r="H38" s="120"/>
      <c r="I38" s="73"/>
      <c r="J38" s="72"/>
    </row>
    <row r="39" spans="1:10" ht="14.55" customHeight="1" x14ac:dyDescent="0.3">
      <c r="A39" s="97"/>
      <c r="B39" s="97"/>
      <c r="C39" s="97"/>
      <c r="D39" s="97"/>
      <c r="E39" s="97"/>
      <c r="F39" s="97"/>
      <c r="G39" s="97"/>
      <c r="H39" s="97"/>
    </row>
  </sheetData>
  <mergeCells count="3">
    <mergeCell ref="A36:J37"/>
    <mergeCell ref="A38:H38"/>
    <mergeCell ref="A1:J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EEFB-311E-4E17-BDB2-9C5414195759}">
  <dimension ref="A1:I42"/>
  <sheetViews>
    <sheetView zoomScale="80" zoomScaleNormal="80" workbookViewId="0">
      <selection sqref="A1:I1"/>
    </sheetView>
  </sheetViews>
  <sheetFormatPr defaultRowHeight="14.4" x14ac:dyDescent="0.3"/>
  <cols>
    <col min="1" max="1" width="37.5546875" bestFit="1" customWidth="1"/>
    <col min="2" max="8" width="10" customWidth="1"/>
  </cols>
  <sheetData>
    <row r="1" spans="1:9" s="10" customFormat="1" ht="21.6" thickBot="1" x14ac:dyDescent="0.35">
      <c r="A1" s="117" t="s">
        <v>133</v>
      </c>
      <c r="B1" s="117"/>
      <c r="C1" s="117"/>
      <c r="D1" s="117"/>
      <c r="E1" s="117"/>
      <c r="F1" s="117"/>
      <c r="G1" s="117"/>
      <c r="H1" s="117"/>
      <c r="I1" s="117"/>
    </row>
    <row r="2" spans="1:9" ht="29.4" thickBot="1" x14ac:dyDescent="0.35">
      <c r="A2" s="54"/>
      <c r="B2" s="55" t="s">
        <v>15</v>
      </c>
      <c r="C2" s="55" t="s">
        <v>16</v>
      </c>
      <c r="D2" s="55" t="s">
        <v>17</v>
      </c>
      <c r="E2" s="55" t="s">
        <v>18</v>
      </c>
      <c r="F2" s="55" t="s">
        <v>19</v>
      </c>
      <c r="G2" s="55" t="s">
        <v>119</v>
      </c>
      <c r="H2" s="55" t="s">
        <v>120</v>
      </c>
      <c r="I2" s="75" t="s">
        <v>6</v>
      </c>
    </row>
    <row r="3" spans="1:9" ht="15.6" x14ac:dyDescent="0.3">
      <c r="A3" s="59" t="s">
        <v>93</v>
      </c>
      <c r="B3" s="4">
        <v>108</v>
      </c>
      <c r="C3" s="4">
        <v>182</v>
      </c>
      <c r="D3" s="4">
        <v>356</v>
      </c>
      <c r="E3" s="4">
        <v>733</v>
      </c>
      <c r="F3" s="4">
        <v>842</v>
      </c>
      <c r="G3" s="4">
        <v>1354</v>
      </c>
      <c r="H3" s="4">
        <v>1147</v>
      </c>
      <c r="I3" s="15">
        <f>SUM(B3:H3)</f>
        <v>4722</v>
      </c>
    </row>
    <row r="4" spans="1:9" ht="15.6" x14ac:dyDescent="0.3">
      <c r="A4" s="59"/>
      <c r="B4" s="16"/>
      <c r="C4" s="16"/>
      <c r="D4" s="16"/>
      <c r="E4" s="16"/>
      <c r="F4" s="16"/>
      <c r="G4" s="16"/>
      <c r="H4" s="16"/>
      <c r="I4" s="17"/>
    </row>
    <row r="5" spans="1:9" ht="15.6" x14ac:dyDescent="0.3">
      <c r="A5" s="59" t="s">
        <v>94</v>
      </c>
      <c r="B5" s="114">
        <f>B6+(B7*2)+(B8*3)+(B9*4)+(B10*5)+(B11*6)+(B12*7)</f>
        <v>213</v>
      </c>
      <c r="C5" s="114">
        <f t="shared" ref="C5:I5" si="0">C6+(C7*2)+(C8*3)+(C9*4)+(C10*5)+(C11*6)+(C12*7)</f>
        <v>456</v>
      </c>
      <c r="D5" s="114">
        <f t="shared" si="0"/>
        <v>762</v>
      </c>
      <c r="E5" s="114">
        <f t="shared" si="0"/>
        <v>1422</v>
      </c>
      <c r="F5" s="114">
        <f t="shared" si="0"/>
        <v>1524</v>
      </c>
      <c r="G5" s="114">
        <f t="shared" si="0"/>
        <v>1906</v>
      </c>
      <c r="H5" s="114">
        <f t="shared" si="0"/>
        <v>1234</v>
      </c>
      <c r="I5" s="24">
        <f t="shared" si="0"/>
        <v>7517</v>
      </c>
    </row>
    <row r="6" spans="1:9" ht="15.6" x14ac:dyDescent="0.3">
      <c r="A6" s="102" t="s">
        <v>95</v>
      </c>
      <c r="B6" s="19">
        <v>35</v>
      </c>
      <c r="C6" s="19">
        <v>43</v>
      </c>
      <c r="D6" s="19">
        <v>126</v>
      </c>
      <c r="E6" s="19">
        <v>288</v>
      </c>
      <c r="F6" s="19">
        <v>357</v>
      </c>
      <c r="G6" s="19">
        <v>897</v>
      </c>
      <c r="H6" s="19">
        <v>1063</v>
      </c>
      <c r="I6" s="20">
        <f t="shared" ref="I6:I30" si="1">SUM(B6:H6)</f>
        <v>2809</v>
      </c>
    </row>
    <row r="7" spans="1:9" ht="15.6" x14ac:dyDescent="0.3">
      <c r="A7" s="102" t="s">
        <v>96</v>
      </c>
      <c r="B7" s="7">
        <v>51</v>
      </c>
      <c r="C7" s="7">
        <v>62</v>
      </c>
      <c r="D7" s="7">
        <v>116</v>
      </c>
      <c r="E7" s="7">
        <v>276</v>
      </c>
      <c r="F7" s="7">
        <v>328</v>
      </c>
      <c r="G7" s="7">
        <v>383</v>
      </c>
      <c r="H7" s="7">
        <v>81</v>
      </c>
      <c r="I7" s="18">
        <f t="shared" si="1"/>
        <v>1297</v>
      </c>
    </row>
    <row r="8" spans="1:9" ht="15.6" x14ac:dyDescent="0.3">
      <c r="A8" s="102" t="s">
        <v>97</v>
      </c>
      <c r="B8" s="19">
        <v>15</v>
      </c>
      <c r="C8" s="19">
        <v>43</v>
      </c>
      <c r="D8" s="19">
        <v>75</v>
      </c>
      <c r="E8" s="19">
        <v>113</v>
      </c>
      <c r="F8" s="19">
        <v>126</v>
      </c>
      <c r="G8" s="19">
        <v>58</v>
      </c>
      <c r="H8" s="19">
        <v>3</v>
      </c>
      <c r="I8" s="20">
        <f t="shared" si="1"/>
        <v>433</v>
      </c>
    </row>
    <row r="9" spans="1:9" ht="15.6" x14ac:dyDescent="0.3">
      <c r="A9" s="102" t="s">
        <v>98</v>
      </c>
      <c r="B9" s="7">
        <v>5</v>
      </c>
      <c r="C9" s="7">
        <v>18</v>
      </c>
      <c r="D9" s="7">
        <v>22</v>
      </c>
      <c r="E9" s="7">
        <v>42</v>
      </c>
      <c r="F9" s="7">
        <v>24</v>
      </c>
      <c r="G9" s="7">
        <v>11</v>
      </c>
      <c r="H9" s="7">
        <v>0</v>
      </c>
      <c r="I9" s="18">
        <f t="shared" si="1"/>
        <v>122</v>
      </c>
    </row>
    <row r="10" spans="1:9" ht="15.6" x14ac:dyDescent="0.3">
      <c r="A10" s="102" t="s">
        <v>99</v>
      </c>
      <c r="B10" s="19">
        <v>1</v>
      </c>
      <c r="C10" s="19">
        <v>10</v>
      </c>
      <c r="D10" s="19">
        <v>12</v>
      </c>
      <c r="E10" s="19">
        <v>10</v>
      </c>
      <c r="F10" s="19">
        <v>5</v>
      </c>
      <c r="G10" s="19">
        <v>5</v>
      </c>
      <c r="H10" s="19">
        <v>0</v>
      </c>
      <c r="I10" s="20">
        <f t="shared" si="1"/>
        <v>43</v>
      </c>
    </row>
    <row r="11" spans="1:9" ht="15.6" x14ac:dyDescent="0.3">
      <c r="A11" s="102" t="s">
        <v>100</v>
      </c>
      <c r="B11" s="7">
        <v>1</v>
      </c>
      <c r="C11" s="7">
        <v>4</v>
      </c>
      <c r="D11" s="7">
        <v>4</v>
      </c>
      <c r="E11" s="7">
        <v>3</v>
      </c>
      <c r="F11" s="7">
        <v>2</v>
      </c>
      <c r="G11" s="7">
        <v>0</v>
      </c>
      <c r="H11" s="7">
        <v>0</v>
      </c>
      <c r="I11" s="18">
        <f t="shared" si="1"/>
        <v>14</v>
      </c>
    </row>
    <row r="12" spans="1:9" ht="15.6" x14ac:dyDescent="0.3">
      <c r="A12" s="102" t="s">
        <v>121</v>
      </c>
      <c r="B12" s="19">
        <v>0</v>
      </c>
      <c r="C12" s="19">
        <v>2</v>
      </c>
      <c r="D12" s="19">
        <v>1</v>
      </c>
      <c r="E12" s="19">
        <v>1</v>
      </c>
      <c r="F12" s="19">
        <v>0</v>
      </c>
      <c r="G12" s="19">
        <v>0</v>
      </c>
      <c r="H12" s="19">
        <v>0</v>
      </c>
      <c r="I12" s="20">
        <f t="shared" si="1"/>
        <v>4</v>
      </c>
    </row>
    <row r="13" spans="1:9" ht="15.6" x14ac:dyDescent="0.3">
      <c r="A13" s="59"/>
      <c r="B13" s="114"/>
      <c r="C13" s="114"/>
      <c r="D13" s="114"/>
      <c r="E13" s="114"/>
      <c r="F13" s="114"/>
      <c r="G13" s="114"/>
      <c r="H13" s="114"/>
      <c r="I13" s="24"/>
    </row>
    <row r="14" spans="1:9" ht="15.6" x14ac:dyDescent="0.3">
      <c r="A14" s="59" t="s">
        <v>101</v>
      </c>
      <c r="B14" s="29">
        <f>B15+(B16*2)+(B17*3)+(B18*4)</f>
        <v>43</v>
      </c>
      <c r="C14" s="29">
        <f t="shared" ref="C14:I14" si="2">C15+(C16*2)+(C17*3)+(C18*4)</f>
        <v>40</v>
      </c>
      <c r="D14" s="29">
        <f t="shared" si="2"/>
        <v>109</v>
      </c>
      <c r="E14" s="29">
        <f t="shared" si="2"/>
        <v>251</v>
      </c>
      <c r="F14" s="29">
        <f t="shared" si="2"/>
        <v>140</v>
      </c>
      <c r="G14" s="29">
        <f t="shared" si="2"/>
        <v>10</v>
      </c>
      <c r="H14" s="29">
        <f t="shared" si="2"/>
        <v>3</v>
      </c>
      <c r="I14" s="103">
        <f t="shared" si="2"/>
        <v>596</v>
      </c>
    </row>
    <row r="15" spans="1:9" ht="15.6" x14ac:dyDescent="0.3">
      <c r="A15" s="102" t="s">
        <v>102</v>
      </c>
      <c r="B15" s="7">
        <v>25</v>
      </c>
      <c r="C15" s="7">
        <v>28</v>
      </c>
      <c r="D15" s="7">
        <v>81</v>
      </c>
      <c r="E15" s="7">
        <v>176</v>
      </c>
      <c r="F15" s="7">
        <v>118</v>
      </c>
      <c r="G15" s="7">
        <v>8</v>
      </c>
      <c r="H15" s="7">
        <v>3</v>
      </c>
      <c r="I15" s="18">
        <f t="shared" si="1"/>
        <v>439</v>
      </c>
    </row>
    <row r="16" spans="1:9" ht="15.6" x14ac:dyDescent="0.3">
      <c r="A16" s="102" t="s">
        <v>103</v>
      </c>
      <c r="B16" s="19">
        <v>7</v>
      </c>
      <c r="C16" s="19">
        <v>6</v>
      </c>
      <c r="D16" s="19">
        <v>9</v>
      </c>
      <c r="E16" s="19">
        <v>31</v>
      </c>
      <c r="F16" s="19">
        <v>11</v>
      </c>
      <c r="G16" s="19">
        <v>1</v>
      </c>
      <c r="H16" s="19">
        <v>0</v>
      </c>
      <c r="I16" s="20">
        <f t="shared" si="1"/>
        <v>65</v>
      </c>
    </row>
    <row r="17" spans="1:9" ht="15.6" x14ac:dyDescent="0.3">
      <c r="A17" s="102" t="s">
        <v>104</v>
      </c>
      <c r="B17" s="7">
        <v>0</v>
      </c>
      <c r="C17" s="7">
        <v>0</v>
      </c>
      <c r="D17" s="7">
        <v>2</v>
      </c>
      <c r="E17" s="7">
        <v>3</v>
      </c>
      <c r="F17" s="7">
        <v>0</v>
      </c>
      <c r="G17" s="7">
        <v>0</v>
      </c>
      <c r="H17" s="7">
        <v>0</v>
      </c>
      <c r="I17" s="18">
        <f t="shared" si="1"/>
        <v>5</v>
      </c>
    </row>
    <row r="18" spans="1:9" ht="15.6" x14ac:dyDescent="0.3">
      <c r="A18" s="102" t="s">
        <v>105</v>
      </c>
      <c r="B18" s="19">
        <v>1</v>
      </c>
      <c r="C18" s="19">
        <v>0</v>
      </c>
      <c r="D18" s="19">
        <v>1</v>
      </c>
      <c r="E18" s="19">
        <v>1</v>
      </c>
      <c r="F18" s="19">
        <v>0</v>
      </c>
      <c r="G18" s="19">
        <v>0</v>
      </c>
      <c r="H18" s="19">
        <v>0</v>
      </c>
      <c r="I18" s="20">
        <f t="shared" si="1"/>
        <v>3</v>
      </c>
    </row>
    <row r="19" spans="1:9" ht="15.6" x14ac:dyDescent="0.3">
      <c r="A19" s="59"/>
      <c r="B19" s="7"/>
      <c r="C19" s="7"/>
      <c r="D19" s="7"/>
      <c r="E19" s="7"/>
      <c r="F19" s="7"/>
      <c r="G19" s="7"/>
      <c r="H19" s="7"/>
      <c r="I19" s="18"/>
    </row>
    <row r="20" spans="1:9" ht="15.6" x14ac:dyDescent="0.3">
      <c r="A20" s="59" t="s">
        <v>106</v>
      </c>
      <c r="B20" s="29">
        <f>SUM(B21:B26)+B29+B30</f>
        <v>108</v>
      </c>
      <c r="C20" s="29">
        <f t="shared" ref="C20:G20" si="3">SUM(C21:C26)+C29+C30</f>
        <v>182</v>
      </c>
      <c r="D20" s="29">
        <f t="shared" si="3"/>
        <v>356</v>
      </c>
      <c r="E20" s="29">
        <f t="shared" si="3"/>
        <v>733</v>
      </c>
      <c r="F20" s="29">
        <f t="shared" si="3"/>
        <v>842</v>
      </c>
      <c r="G20" s="29">
        <f t="shared" si="3"/>
        <v>1354</v>
      </c>
      <c r="H20" s="29">
        <f>SUM(H21:H26)+H29+H30</f>
        <v>1147</v>
      </c>
      <c r="I20" s="30">
        <f t="shared" si="1"/>
        <v>4722</v>
      </c>
    </row>
    <row r="21" spans="1:9" ht="15.6" x14ac:dyDescent="0.3">
      <c r="A21" s="102" t="s">
        <v>50</v>
      </c>
      <c r="B21" s="7">
        <v>1</v>
      </c>
      <c r="C21" s="7">
        <v>10</v>
      </c>
      <c r="D21" s="7">
        <v>33</v>
      </c>
      <c r="E21" s="7">
        <v>141</v>
      </c>
      <c r="F21" s="7">
        <v>360</v>
      </c>
      <c r="G21" s="7">
        <v>1029</v>
      </c>
      <c r="H21" s="7">
        <v>1115</v>
      </c>
      <c r="I21" s="27">
        <f t="shared" si="1"/>
        <v>2689</v>
      </c>
    </row>
    <row r="22" spans="1:9" ht="15.6" x14ac:dyDescent="0.3">
      <c r="A22" s="102" t="s">
        <v>107</v>
      </c>
      <c r="B22" s="19">
        <v>5</v>
      </c>
      <c r="C22" s="19">
        <v>10</v>
      </c>
      <c r="D22" s="19">
        <v>19</v>
      </c>
      <c r="E22" s="19">
        <v>22</v>
      </c>
      <c r="F22" s="19">
        <v>5</v>
      </c>
      <c r="G22" s="19">
        <v>2</v>
      </c>
      <c r="H22" s="19">
        <v>0</v>
      </c>
      <c r="I22" s="20">
        <f t="shared" si="1"/>
        <v>63</v>
      </c>
    </row>
    <row r="23" spans="1:9" ht="15.6" x14ac:dyDescent="0.3">
      <c r="A23" s="102" t="s">
        <v>108</v>
      </c>
      <c r="B23" s="7">
        <v>1</v>
      </c>
      <c r="C23" s="7">
        <v>14</v>
      </c>
      <c r="D23" s="7">
        <v>5</v>
      </c>
      <c r="E23" s="7">
        <v>19</v>
      </c>
      <c r="F23" s="7">
        <v>14</v>
      </c>
      <c r="G23" s="7">
        <v>10</v>
      </c>
      <c r="H23" s="7">
        <v>0</v>
      </c>
      <c r="I23" s="18">
        <f t="shared" si="1"/>
        <v>63</v>
      </c>
    </row>
    <row r="24" spans="1:9" ht="15.6" x14ac:dyDescent="0.3">
      <c r="A24" s="102" t="s">
        <v>109</v>
      </c>
      <c r="B24" s="19">
        <v>6</v>
      </c>
      <c r="C24" s="19">
        <v>4</v>
      </c>
      <c r="D24" s="19">
        <v>7</v>
      </c>
      <c r="E24" s="19">
        <v>30</v>
      </c>
      <c r="F24" s="19">
        <v>7</v>
      </c>
      <c r="G24" s="19">
        <v>5</v>
      </c>
      <c r="H24" s="19">
        <v>0</v>
      </c>
      <c r="I24" s="20">
        <f t="shared" si="1"/>
        <v>59</v>
      </c>
    </row>
    <row r="25" spans="1:9" ht="15.6" x14ac:dyDescent="0.3">
      <c r="A25" s="102" t="s">
        <v>110</v>
      </c>
      <c r="B25" s="7">
        <v>1</v>
      </c>
      <c r="C25" s="7">
        <v>0</v>
      </c>
      <c r="D25" s="7">
        <v>0</v>
      </c>
      <c r="E25" s="7">
        <v>0</v>
      </c>
      <c r="F25" s="7">
        <v>0</v>
      </c>
      <c r="G25" s="7">
        <v>1</v>
      </c>
      <c r="H25" s="7">
        <v>0</v>
      </c>
      <c r="I25" s="18">
        <f t="shared" si="1"/>
        <v>2</v>
      </c>
    </row>
    <row r="26" spans="1:9" ht="15.6" x14ac:dyDescent="0.3">
      <c r="A26" s="102" t="s">
        <v>111</v>
      </c>
      <c r="B26" s="19">
        <v>86</v>
      </c>
      <c r="C26" s="19">
        <v>75</v>
      </c>
      <c r="D26" s="19">
        <v>205</v>
      </c>
      <c r="E26" s="19">
        <v>392</v>
      </c>
      <c r="F26" s="19">
        <v>379</v>
      </c>
      <c r="G26" s="19">
        <v>278</v>
      </c>
      <c r="H26" s="19">
        <v>30</v>
      </c>
      <c r="I26" s="20">
        <f t="shared" si="1"/>
        <v>1445</v>
      </c>
    </row>
    <row r="27" spans="1:9" ht="15.6" x14ac:dyDescent="0.3">
      <c r="A27" s="104" t="s">
        <v>112</v>
      </c>
      <c r="B27" s="7">
        <v>9</v>
      </c>
      <c r="C27" s="7">
        <v>12</v>
      </c>
      <c r="D27" s="7">
        <v>48</v>
      </c>
      <c r="E27" s="7">
        <v>90</v>
      </c>
      <c r="F27" s="7">
        <v>41</v>
      </c>
      <c r="G27" s="7">
        <v>18</v>
      </c>
      <c r="H27" s="7">
        <v>5</v>
      </c>
      <c r="I27" s="18">
        <f t="shared" si="1"/>
        <v>223</v>
      </c>
    </row>
    <row r="28" spans="1:9" ht="15.6" x14ac:dyDescent="0.3">
      <c r="A28" s="104" t="s">
        <v>113</v>
      </c>
      <c r="B28" s="19">
        <v>77</v>
      </c>
      <c r="C28" s="19">
        <v>63</v>
      </c>
      <c r="D28" s="19">
        <v>157</v>
      </c>
      <c r="E28" s="19">
        <v>302</v>
      </c>
      <c r="F28" s="19">
        <v>338</v>
      </c>
      <c r="G28" s="19">
        <v>260</v>
      </c>
      <c r="H28" s="19">
        <v>25</v>
      </c>
      <c r="I28" s="20">
        <f t="shared" si="1"/>
        <v>1222</v>
      </c>
    </row>
    <row r="29" spans="1:9" ht="15.6" x14ac:dyDescent="0.3">
      <c r="A29" s="102" t="s">
        <v>114</v>
      </c>
      <c r="B29" s="7">
        <v>0</v>
      </c>
      <c r="C29" s="7">
        <v>0</v>
      </c>
      <c r="D29" s="7">
        <v>0</v>
      </c>
      <c r="E29" s="7">
        <v>0</v>
      </c>
      <c r="F29" s="7">
        <v>1</v>
      </c>
      <c r="G29" s="7">
        <v>0</v>
      </c>
      <c r="H29" s="7">
        <v>0</v>
      </c>
      <c r="I29" s="18">
        <f t="shared" si="1"/>
        <v>1</v>
      </c>
    </row>
    <row r="30" spans="1:9" ht="16.2" thickBot="1" x14ac:dyDescent="0.35">
      <c r="A30" s="105" t="s">
        <v>115</v>
      </c>
      <c r="B30" s="31">
        <v>8</v>
      </c>
      <c r="C30" s="31">
        <v>69</v>
      </c>
      <c r="D30" s="31">
        <v>87</v>
      </c>
      <c r="E30" s="31">
        <v>129</v>
      </c>
      <c r="F30" s="31">
        <v>76</v>
      </c>
      <c r="G30" s="31">
        <v>29</v>
      </c>
      <c r="H30" s="31">
        <v>2</v>
      </c>
      <c r="I30" s="63">
        <f t="shared" si="1"/>
        <v>400</v>
      </c>
    </row>
    <row r="31" spans="1:9" ht="45" customHeight="1" x14ac:dyDescent="0.3">
      <c r="A31" s="125" t="s">
        <v>149</v>
      </c>
      <c r="B31" s="125"/>
      <c r="C31" s="125"/>
      <c r="D31" s="125"/>
      <c r="E31" s="125"/>
      <c r="F31" s="125"/>
      <c r="G31" s="125"/>
      <c r="H31" s="125"/>
      <c r="I31" s="125"/>
    </row>
    <row r="32" spans="1:9" x14ac:dyDescent="0.3">
      <c r="A32" s="122" t="s">
        <v>116</v>
      </c>
      <c r="B32" s="122"/>
      <c r="C32" s="122"/>
      <c r="D32" s="122"/>
      <c r="E32" s="122"/>
      <c r="F32" s="122"/>
      <c r="G32" s="122"/>
      <c r="H32" s="122"/>
      <c r="I32" s="122"/>
    </row>
    <row r="33" spans="1:8" s="72" customFormat="1" ht="28.05" customHeight="1" x14ac:dyDescent="0.3">
      <c r="A33" s="106"/>
      <c r="B33" s="106"/>
      <c r="C33" s="106"/>
      <c r="D33" s="106"/>
      <c r="E33" s="106"/>
      <c r="F33" s="106"/>
      <c r="G33" s="106"/>
      <c r="H33" s="106"/>
    </row>
    <row r="34" spans="1:8" s="72" customFormat="1" x14ac:dyDescent="0.3">
      <c r="A34" s="107"/>
      <c r="B34" s="107"/>
      <c r="C34" s="107"/>
      <c r="D34" s="107"/>
      <c r="E34" s="107"/>
      <c r="F34" s="107"/>
      <c r="G34" s="107"/>
      <c r="H34" s="107"/>
    </row>
    <row r="35" spans="1:8" x14ac:dyDescent="0.3">
      <c r="A35" s="49"/>
      <c r="B35" s="49"/>
      <c r="C35" s="49"/>
      <c r="D35" s="49"/>
      <c r="E35" s="49"/>
      <c r="F35" s="49"/>
      <c r="G35" s="49"/>
    </row>
    <row r="36" spans="1:8" x14ac:dyDescent="0.3">
      <c r="A36" s="38"/>
    </row>
    <row r="37" spans="1:8" x14ac:dyDescent="0.3">
      <c r="A37" s="38"/>
    </row>
    <row r="38" spans="1:8" x14ac:dyDescent="0.3">
      <c r="A38" s="38"/>
    </row>
    <row r="39" spans="1:8" x14ac:dyDescent="0.3">
      <c r="A39" s="38"/>
    </row>
    <row r="40" spans="1:8" x14ac:dyDescent="0.3">
      <c r="A40" s="38"/>
    </row>
    <row r="41" spans="1:8" x14ac:dyDescent="0.3">
      <c r="A41" s="38"/>
    </row>
    <row r="42" spans="1:8" x14ac:dyDescent="0.3">
      <c r="A42" s="38"/>
    </row>
  </sheetData>
  <mergeCells count="3">
    <mergeCell ref="A31:I31"/>
    <mergeCell ref="A32:I32"/>
    <mergeCell ref="A1:I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E7F9-A4FD-4ADA-ADB2-E0FBDF1590C7}">
  <dimension ref="A1:H38"/>
  <sheetViews>
    <sheetView zoomScale="80" zoomScaleNormal="80" workbookViewId="0">
      <selection sqref="A1:E1"/>
    </sheetView>
  </sheetViews>
  <sheetFormatPr defaultRowHeight="14.4" x14ac:dyDescent="0.3"/>
  <cols>
    <col min="1" max="1" width="32.44140625" customWidth="1"/>
    <col min="2" max="4" width="15.6640625" customWidth="1"/>
    <col min="5" max="5" width="15.6640625" style="34" customWidth="1"/>
  </cols>
  <sheetData>
    <row r="1" spans="1:8" ht="21.6" thickBot="1" x14ac:dyDescent="0.35">
      <c r="A1" s="126" t="s">
        <v>132</v>
      </c>
      <c r="B1" s="126"/>
      <c r="C1" s="126"/>
      <c r="D1" s="126"/>
      <c r="E1" s="126"/>
      <c r="F1" s="53"/>
      <c r="G1" s="53"/>
      <c r="H1" s="53"/>
    </row>
    <row r="2" spans="1:8" ht="15" thickBot="1" x14ac:dyDescent="0.35">
      <c r="A2" s="108" t="s">
        <v>122</v>
      </c>
      <c r="B2" s="98" t="s">
        <v>19</v>
      </c>
      <c r="C2" s="109" t="s">
        <v>119</v>
      </c>
      <c r="D2" s="110" t="s">
        <v>120</v>
      </c>
      <c r="E2" s="111" t="s">
        <v>137</v>
      </c>
    </row>
    <row r="3" spans="1:8" x14ac:dyDescent="0.3">
      <c r="A3" s="58" t="s">
        <v>123</v>
      </c>
      <c r="B3" s="42">
        <v>0.36</v>
      </c>
      <c r="C3" s="64">
        <v>0.53</v>
      </c>
      <c r="D3" s="64">
        <v>0.77</v>
      </c>
      <c r="E3" s="70">
        <v>0.95</v>
      </c>
    </row>
    <row r="4" spans="1:8" x14ac:dyDescent="0.3">
      <c r="A4" s="58" t="s">
        <v>124</v>
      </c>
      <c r="B4" s="65">
        <v>0.56000000000000005</v>
      </c>
      <c r="C4" s="65">
        <v>0.4</v>
      </c>
      <c r="D4" s="65">
        <v>0.17</v>
      </c>
      <c r="E4" s="36">
        <v>0.04</v>
      </c>
    </row>
    <row r="5" spans="1:8" x14ac:dyDescent="0.3">
      <c r="A5" s="58" t="s">
        <v>125</v>
      </c>
      <c r="B5" s="40">
        <v>0.08</v>
      </c>
      <c r="C5" s="40">
        <v>0.06</v>
      </c>
      <c r="D5" s="40">
        <v>0.06</v>
      </c>
      <c r="E5" s="37">
        <v>0.02</v>
      </c>
    </row>
    <row r="6" spans="1:8" ht="15" thickBot="1" x14ac:dyDescent="0.35">
      <c r="A6" s="60" t="s">
        <v>6</v>
      </c>
      <c r="B6" s="66">
        <v>1</v>
      </c>
      <c r="C6" s="66">
        <v>1</v>
      </c>
      <c r="D6" s="66">
        <v>1</v>
      </c>
      <c r="E6" s="67">
        <v>1</v>
      </c>
    </row>
    <row r="7" spans="1:8" ht="15" thickBot="1" x14ac:dyDescent="0.35">
      <c r="A7" s="38"/>
      <c r="B7" s="39"/>
      <c r="C7" s="72"/>
      <c r="D7" s="34"/>
    </row>
    <row r="8" spans="1:8" ht="15" thickBot="1" x14ac:dyDescent="0.35">
      <c r="A8" s="54" t="s">
        <v>126</v>
      </c>
      <c r="B8" s="98" t="s">
        <v>19</v>
      </c>
      <c r="C8" s="109" t="s">
        <v>119</v>
      </c>
      <c r="D8" s="110" t="s">
        <v>120</v>
      </c>
      <c r="E8" s="111" t="s">
        <v>137</v>
      </c>
    </row>
    <row r="9" spans="1:8" x14ac:dyDescent="0.3">
      <c r="A9" s="112" t="s">
        <v>72</v>
      </c>
      <c r="B9" s="40">
        <v>0.57999999999999996</v>
      </c>
      <c r="C9" s="40">
        <v>0.41</v>
      </c>
      <c r="D9" s="40">
        <v>0.4</v>
      </c>
      <c r="E9" s="37">
        <v>0.41</v>
      </c>
    </row>
    <row r="10" spans="1:8" x14ac:dyDescent="0.3">
      <c r="A10" s="112" t="s">
        <v>127</v>
      </c>
      <c r="B10" s="41">
        <v>0.38</v>
      </c>
      <c r="C10" s="41">
        <v>0.52</v>
      </c>
      <c r="D10" s="41">
        <v>0.55000000000000004</v>
      </c>
      <c r="E10" s="69">
        <v>0.56000000000000005</v>
      </c>
    </row>
    <row r="11" spans="1:8" x14ac:dyDescent="0.3">
      <c r="A11" s="112" t="s">
        <v>74</v>
      </c>
      <c r="B11" s="42">
        <v>0</v>
      </c>
      <c r="C11" s="42">
        <v>0.01</v>
      </c>
      <c r="D11" s="42">
        <v>0.02</v>
      </c>
      <c r="E11" s="35">
        <v>0.02</v>
      </c>
    </row>
    <row r="12" spans="1:8" x14ac:dyDescent="0.3">
      <c r="A12" s="112" t="s">
        <v>128</v>
      </c>
      <c r="B12" s="41">
        <v>0.01</v>
      </c>
      <c r="C12" s="41">
        <v>0.01</v>
      </c>
      <c r="D12" s="41">
        <v>0.01</v>
      </c>
      <c r="E12" s="69">
        <v>0.01</v>
      </c>
    </row>
    <row r="13" spans="1:8" x14ac:dyDescent="0.3">
      <c r="A13" s="112" t="s">
        <v>73</v>
      </c>
      <c r="B13" s="40">
        <v>0.01</v>
      </c>
      <c r="C13" s="40">
        <v>0.01</v>
      </c>
      <c r="D13" s="40">
        <v>0.01</v>
      </c>
      <c r="E13" s="37">
        <v>0</v>
      </c>
    </row>
    <row r="14" spans="1:8" x14ac:dyDescent="0.3">
      <c r="A14" s="112" t="s">
        <v>75</v>
      </c>
      <c r="B14" s="41">
        <v>0.01</v>
      </c>
      <c r="C14" s="41">
        <v>0.02</v>
      </c>
      <c r="D14" s="41">
        <v>0</v>
      </c>
      <c r="E14" s="69">
        <v>0.01</v>
      </c>
    </row>
    <row r="15" spans="1:8" x14ac:dyDescent="0.3">
      <c r="A15" s="112" t="s">
        <v>76</v>
      </c>
      <c r="B15" s="40">
        <v>0.01</v>
      </c>
      <c r="C15" s="40">
        <v>0.01</v>
      </c>
      <c r="D15" s="40">
        <v>0.01</v>
      </c>
      <c r="E15" s="37">
        <v>0</v>
      </c>
    </row>
    <row r="16" spans="1:8" ht="15" thickBot="1" x14ac:dyDescent="0.35">
      <c r="A16" s="113" t="s">
        <v>6</v>
      </c>
      <c r="B16" s="66">
        <v>1</v>
      </c>
      <c r="C16" s="66">
        <v>1</v>
      </c>
      <c r="D16" s="66">
        <v>1</v>
      </c>
      <c r="E16" s="67">
        <v>1</v>
      </c>
    </row>
    <row r="17" spans="1:5" ht="15" thickBot="1" x14ac:dyDescent="0.35">
      <c r="A17" s="38"/>
      <c r="B17" s="44"/>
      <c r="C17" s="72"/>
      <c r="D17" s="72"/>
    </row>
    <row r="18" spans="1:5" ht="29.4" thickBot="1" x14ac:dyDescent="0.35">
      <c r="A18" s="54" t="s">
        <v>77</v>
      </c>
      <c r="B18" s="55" t="s">
        <v>8</v>
      </c>
      <c r="C18" s="55" t="s">
        <v>9</v>
      </c>
      <c r="D18" s="55" t="s">
        <v>10</v>
      </c>
      <c r="E18" s="99" t="s">
        <v>11</v>
      </c>
    </row>
    <row r="19" spans="1:5" x14ac:dyDescent="0.3">
      <c r="A19" s="112" t="s">
        <v>72</v>
      </c>
      <c r="B19" s="42">
        <v>0.39</v>
      </c>
      <c r="C19" s="42">
        <v>0.67</v>
      </c>
      <c r="D19" s="42">
        <v>0.44</v>
      </c>
      <c r="E19" s="37">
        <v>0.39</v>
      </c>
    </row>
    <row r="20" spans="1:5" x14ac:dyDescent="0.3">
      <c r="A20" s="112" t="s">
        <v>127</v>
      </c>
      <c r="B20" s="43">
        <v>0.54</v>
      </c>
      <c r="C20" s="43">
        <v>0.26</v>
      </c>
      <c r="D20" s="43">
        <v>0.52</v>
      </c>
      <c r="E20" s="69">
        <v>0.56999999999999995</v>
      </c>
    </row>
    <row r="21" spans="1:5" x14ac:dyDescent="0.3">
      <c r="A21" s="112" t="s">
        <v>74</v>
      </c>
      <c r="B21" s="40">
        <v>0.04</v>
      </c>
      <c r="C21" s="40">
        <v>0.01</v>
      </c>
      <c r="D21" s="40">
        <v>0.01</v>
      </c>
      <c r="E21" s="37">
        <v>0.01</v>
      </c>
    </row>
    <row r="22" spans="1:5" x14ac:dyDescent="0.3">
      <c r="A22" s="112" t="s">
        <v>128</v>
      </c>
      <c r="B22" s="41">
        <v>0.01</v>
      </c>
      <c r="C22" s="41">
        <v>0</v>
      </c>
      <c r="D22" s="41">
        <v>0.01</v>
      </c>
      <c r="E22" s="68">
        <v>0</v>
      </c>
    </row>
    <row r="23" spans="1:5" x14ac:dyDescent="0.3">
      <c r="A23" s="112" t="s">
        <v>73</v>
      </c>
      <c r="B23" s="42">
        <v>0.01</v>
      </c>
      <c r="C23" s="42">
        <v>0.02</v>
      </c>
      <c r="D23" s="42">
        <v>0.01</v>
      </c>
      <c r="E23" s="37">
        <v>0.01</v>
      </c>
    </row>
    <row r="24" spans="1:5" x14ac:dyDescent="0.3">
      <c r="A24" s="112" t="s">
        <v>75</v>
      </c>
      <c r="B24" s="41">
        <v>0</v>
      </c>
      <c r="C24" s="41">
        <v>0</v>
      </c>
      <c r="D24" s="41">
        <v>0.01</v>
      </c>
      <c r="E24" s="68">
        <v>0.01</v>
      </c>
    </row>
    <row r="25" spans="1:5" x14ac:dyDescent="0.3">
      <c r="A25" s="112" t="s">
        <v>76</v>
      </c>
      <c r="B25" s="40">
        <v>0.01</v>
      </c>
      <c r="C25" s="40">
        <v>0.04</v>
      </c>
      <c r="D25" s="40">
        <v>0</v>
      </c>
      <c r="E25" s="37">
        <v>0.01</v>
      </c>
    </row>
    <row r="26" spans="1:5" ht="15" thickBot="1" x14ac:dyDescent="0.35">
      <c r="A26" s="113" t="s">
        <v>6</v>
      </c>
      <c r="B26" s="66">
        <v>1</v>
      </c>
      <c r="C26" s="66">
        <v>1</v>
      </c>
      <c r="D26" s="66">
        <v>1</v>
      </c>
      <c r="E26" s="67">
        <v>1</v>
      </c>
    </row>
    <row r="27" spans="1:5" ht="15" thickBot="1" x14ac:dyDescent="0.35">
      <c r="A27" s="38"/>
      <c r="B27" s="44"/>
      <c r="C27" s="72"/>
      <c r="D27" s="72"/>
    </row>
    <row r="28" spans="1:5" ht="15" thickBot="1" x14ac:dyDescent="0.35">
      <c r="A28" s="54" t="s">
        <v>78</v>
      </c>
      <c r="B28" s="55" t="s">
        <v>79</v>
      </c>
      <c r="C28" s="55" t="s">
        <v>80</v>
      </c>
      <c r="D28" s="75" t="s">
        <v>125</v>
      </c>
      <c r="E28" s="45"/>
    </row>
    <row r="29" spans="1:5" x14ac:dyDescent="0.3">
      <c r="A29" s="112" t="s">
        <v>72</v>
      </c>
      <c r="B29" s="42">
        <v>0.5</v>
      </c>
      <c r="C29" s="42">
        <v>0.32</v>
      </c>
      <c r="D29" s="35">
        <v>0.26</v>
      </c>
      <c r="E29" s="74"/>
    </row>
    <row r="30" spans="1:5" x14ac:dyDescent="0.3">
      <c r="A30" s="112" t="s">
        <v>127</v>
      </c>
      <c r="B30" s="43">
        <v>0.45</v>
      </c>
      <c r="C30" s="43">
        <v>0.62</v>
      </c>
      <c r="D30" s="68">
        <v>0.71</v>
      </c>
    </row>
    <row r="31" spans="1:5" x14ac:dyDescent="0.3">
      <c r="A31" s="112" t="s">
        <v>74</v>
      </c>
      <c r="B31" s="40">
        <v>0.02</v>
      </c>
      <c r="C31" s="40">
        <v>0.01</v>
      </c>
      <c r="D31" s="37">
        <v>0.01</v>
      </c>
    </row>
    <row r="32" spans="1:5" x14ac:dyDescent="0.3">
      <c r="A32" s="112" t="s">
        <v>128</v>
      </c>
      <c r="B32" s="41">
        <v>0.01</v>
      </c>
      <c r="C32" s="41">
        <v>0.01</v>
      </c>
      <c r="D32" s="69">
        <v>0.01</v>
      </c>
    </row>
    <row r="33" spans="1:5" x14ac:dyDescent="0.3">
      <c r="A33" s="112" t="s">
        <v>73</v>
      </c>
      <c r="B33" s="42">
        <v>0</v>
      </c>
      <c r="C33" s="42">
        <v>0.02</v>
      </c>
      <c r="D33" s="35">
        <v>0.02</v>
      </c>
    </row>
    <row r="34" spans="1:5" x14ac:dyDescent="0.3">
      <c r="A34" s="112" t="s">
        <v>75</v>
      </c>
      <c r="B34" s="41">
        <v>0.01</v>
      </c>
      <c r="C34" s="41">
        <v>0.01</v>
      </c>
      <c r="D34" s="69">
        <v>0</v>
      </c>
    </row>
    <row r="35" spans="1:5" x14ac:dyDescent="0.3">
      <c r="A35" s="112" t="s">
        <v>76</v>
      </c>
      <c r="B35" s="40">
        <v>0.01</v>
      </c>
      <c r="C35" s="40">
        <v>0.01</v>
      </c>
      <c r="D35" s="37">
        <v>0</v>
      </c>
    </row>
    <row r="36" spans="1:5" ht="15" thickBot="1" x14ac:dyDescent="0.35">
      <c r="A36" s="113" t="s">
        <v>6</v>
      </c>
      <c r="B36" s="66">
        <v>1</v>
      </c>
      <c r="C36" s="66">
        <v>1</v>
      </c>
      <c r="D36" s="67">
        <v>1</v>
      </c>
    </row>
    <row r="37" spans="1:5" ht="102.45" customHeight="1" x14ac:dyDescent="0.3">
      <c r="A37" s="116" t="s">
        <v>147</v>
      </c>
      <c r="B37" s="116"/>
      <c r="C37" s="116"/>
      <c r="D37" s="116"/>
      <c r="E37" s="116"/>
    </row>
    <row r="38" spans="1:5" x14ac:dyDescent="0.3">
      <c r="A38" s="74" t="s">
        <v>92</v>
      </c>
      <c r="B38" s="74"/>
      <c r="C38" s="74"/>
      <c r="D38" s="74"/>
    </row>
  </sheetData>
  <mergeCells count="2">
    <mergeCell ref="A1:E1"/>
    <mergeCell ref="A37:E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1 Event Count</vt:lpstr>
      <vt:lpstr>Table A1 Initial Enroll Part 1</vt:lpstr>
      <vt:lpstr>Table A1 Initial Enroll Part 2</vt:lpstr>
      <vt:lpstr>Table A2 Re-entries Part 1</vt:lpstr>
      <vt:lpstr>Table A2 Re-entries Part 2</vt:lpstr>
      <vt:lpstr>Table A3 Re-encounters</vt:lpstr>
      <vt:lpstr>Table A4 EOIR Court Hearings</vt:lpstr>
      <vt:lpstr>Table A5 Disenrollment Reasons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SARAH</dc:creator>
  <cp:lastModifiedBy>GIBSON, IRENE</cp:lastModifiedBy>
  <dcterms:created xsi:type="dcterms:W3CDTF">2022-06-14T18:52:21Z</dcterms:created>
  <dcterms:modified xsi:type="dcterms:W3CDTF">2022-08-19T14:04:36Z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eef23d-2e95-4428-9a3c-2526d95b164a_Enabled">
    <vt:lpwstr>true</vt:lpwstr>
  </property>
  <property fmtid="{D5CDD505-2E9C-101B-9397-08002B2CF9AE}" pid="3" name="MSIP_Label_a2eef23d-2e95-4428-9a3c-2526d95b164a_SetDate">
    <vt:lpwstr>2022-06-14T19:33:49Z</vt:lpwstr>
  </property>
  <property fmtid="{D5CDD505-2E9C-101B-9397-08002B2CF9AE}" pid="4" name="MSIP_Label_a2eef23d-2e95-4428-9a3c-2526d95b164a_Method">
    <vt:lpwstr>Standard</vt:lpwstr>
  </property>
  <property fmtid="{D5CDD505-2E9C-101B-9397-08002B2CF9AE}" pid="5" name="MSIP_Label_a2eef23d-2e95-4428-9a3c-2526d95b164a_Name">
    <vt:lpwstr>For Official Use Only (FOUO)</vt:lpwstr>
  </property>
  <property fmtid="{D5CDD505-2E9C-101B-9397-08002B2CF9AE}" pid="6" name="MSIP_Label_a2eef23d-2e95-4428-9a3c-2526d95b164a_SiteId">
    <vt:lpwstr>3ccde76c-946d-4a12-bb7a-fc9d0842354a</vt:lpwstr>
  </property>
  <property fmtid="{D5CDD505-2E9C-101B-9397-08002B2CF9AE}" pid="7" name="MSIP_Label_a2eef23d-2e95-4428-9a3c-2526d95b164a_ActionId">
    <vt:lpwstr>8d67b285-4157-49f0-b7ef-4229c4f01225</vt:lpwstr>
  </property>
  <property fmtid="{D5CDD505-2E9C-101B-9397-08002B2CF9AE}" pid="8" name="MSIP_Label_a2eef23d-2e95-4428-9a3c-2526d95b164a_ContentBits">
    <vt:lpwstr>0</vt:lpwstr>
  </property>
</Properties>
</file>