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Analysis Division\Asylum Office Rule (AOR)\Reports\"/>
    </mc:Choice>
  </mc:AlternateContent>
  <xr:revisionPtr revIDLastSave="0" documentId="13_ncr:1_{A2F6302A-FA43-4FE0-9637-807291A01F7C}" xr6:coauthVersionLast="47" xr6:coauthVersionMax="47" xr10:uidLastSave="{00000000-0000-0000-0000-000000000000}"/>
  <bookViews>
    <workbookView xWindow="-120" yWindow="-120" windowWidth="29040" windowHeight="15840" xr2:uid="{C3DF6144-9015-43E5-92FB-54CC290FBC08}"/>
  </bookViews>
  <sheets>
    <sheet name="Outcome Summary" sheetId="17" r:id="rId1"/>
    <sheet name="Credible Fear Claims" sheetId="8" r:id="rId2"/>
    <sheet name="AMI Cases" sheetId="1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8" l="1"/>
  <c r="E46" i="8"/>
  <c r="E47" i="8"/>
  <c r="E48" i="8"/>
  <c r="E49" i="8"/>
  <c r="E50" i="8"/>
  <c r="E51" i="8"/>
  <c r="E52" i="8"/>
  <c r="C43" i="8"/>
  <c r="D43" i="8"/>
  <c r="B43" i="8"/>
  <c r="E33" i="8"/>
  <c r="E34" i="8"/>
  <c r="E35" i="8"/>
  <c r="E36" i="8"/>
  <c r="E37" i="8"/>
  <c r="E38" i="8"/>
  <c r="E39" i="8"/>
  <c r="E40" i="8"/>
  <c r="E41" i="8"/>
  <c r="E32" i="8"/>
  <c r="D2" i="17"/>
  <c r="C2" i="17"/>
  <c r="B2" i="17"/>
  <c r="E2" i="17" s="1"/>
  <c r="E4" i="17"/>
  <c r="E5" i="17"/>
  <c r="E6" i="17"/>
  <c r="E7" i="17"/>
  <c r="E3" i="17"/>
  <c r="B80" i="8"/>
  <c r="B61" i="8"/>
  <c r="E24" i="8"/>
  <c r="E67" i="8"/>
  <c r="E16" i="16"/>
  <c r="C16" i="16"/>
  <c r="D16" i="16"/>
  <c r="B16" i="16"/>
  <c r="B31" i="8"/>
  <c r="B16" i="8"/>
  <c r="B8" i="8"/>
  <c r="E8" i="8" s="1"/>
  <c r="E8" i="16"/>
  <c r="E9" i="16"/>
  <c r="E10" i="16"/>
  <c r="E11" i="16"/>
  <c r="E12" i="16"/>
  <c r="E13" i="16"/>
  <c r="E7" i="16"/>
  <c r="E3" i="16"/>
  <c r="E4" i="16"/>
  <c r="E5" i="16"/>
  <c r="B2" i="16"/>
  <c r="C2" i="16"/>
  <c r="C32" i="16"/>
  <c r="D32" i="16"/>
  <c r="B32" i="16"/>
  <c r="B22" i="16"/>
  <c r="C22" i="16"/>
  <c r="D22" i="16"/>
  <c r="C14" i="16"/>
  <c r="D14" i="16"/>
  <c r="D2" i="16"/>
  <c r="E3" i="8"/>
  <c r="E4" i="8"/>
  <c r="E5" i="8"/>
  <c r="E9" i="8"/>
  <c r="E10" i="8"/>
  <c r="E11" i="8"/>
  <c r="E12" i="8"/>
  <c r="E13" i="8"/>
  <c r="E14" i="8"/>
  <c r="E15" i="8"/>
  <c r="E17" i="8"/>
  <c r="E18" i="8"/>
  <c r="E19" i="8"/>
  <c r="E20" i="8"/>
  <c r="E21" i="8"/>
  <c r="E22" i="8"/>
  <c r="E23" i="8"/>
  <c r="E27" i="8"/>
  <c r="E28" i="8"/>
  <c r="E29" i="8"/>
  <c r="E44" i="8"/>
  <c r="E62" i="8"/>
  <c r="E63" i="8"/>
  <c r="E64" i="8"/>
  <c r="E66" i="8"/>
  <c r="E56" i="8"/>
  <c r="E57" i="8"/>
  <c r="E58" i="8"/>
  <c r="B55" i="8"/>
  <c r="C61" i="8"/>
  <c r="D61" i="8"/>
  <c r="C83" i="8"/>
  <c r="D83" i="8"/>
  <c r="B83" i="8"/>
  <c r="E81" i="8"/>
  <c r="E82" i="8"/>
  <c r="E84" i="8"/>
  <c r="E85" i="8"/>
  <c r="C80" i="8"/>
  <c r="D80" i="8"/>
  <c r="B2" i="8"/>
  <c r="C16" i="8"/>
  <c r="D16" i="8"/>
  <c r="C8" i="8"/>
  <c r="D8" i="8"/>
  <c r="C26" i="8"/>
  <c r="D26" i="8"/>
  <c r="B26" i="8"/>
  <c r="D31" i="8"/>
  <c r="C31" i="8"/>
  <c r="D55" i="8"/>
  <c r="C55" i="8"/>
  <c r="D2" i="8"/>
  <c r="C2" i="8"/>
  <c r="B14" i="16"/>
  <c r="E14" i="16" s="1"/>
  <c r="E2" i="16" l="1"/>
  <c r="E83" i="8"/>
  <c r="C79" i="8"/>
  <c r="D7" i="8"/>
  <c r="E55" i="8"/>
  <c r="E16" i="8"/>
  <c r="E31" i="8"/>
  <c r="E80" i="8"/>
  <c r="C7" i="8"/>
  <c r="C54" i="8"/>
  <c r="E26" i="8"/>
  <c r="D79" i="8"/>
  <c r="D54" i="8"/>
  <c r="E2" i="8"/>
  <c r="B7" i="8"/>
  <c r="B54" i="8"/>
  <c r="E43" i="8"/>
  <c r="B79" i="8"/>
  <c r="E61" i="8"/>
  <c r="E79" i="8" l="1"/>
  <c r="E54" i="8"/>
  <c r="E7" i="8"/>
</calcChain>
</file>

<file path=xl/sharedStrings.xml><?xml version="1.0" encoding="utf-8"?>
<sst xmlns="http://schemas.openxmlformats.org/spreadsheetml/2006/main" count="187" uniqueCount="107">
  <si>
    <t>Total</t>
  </si>
  <si>
    <t>Colombia</t>
  </si>
  <si>
    <t>Ecuador</t>
  </si>
  <si>
    <t>Pending Completion</t>
  </si>
  <si>
    <t>Female</t>
  </si>
  <si>
    <t>Male</t>
  </si>
  <si>
    <t>Other</t>
  </si>
  <si>
    <t>South Texas ICE Processing Center</t>
  </si>
  <si>
    <t>Completed</t>
  </si>
  <si>
    <t>Scheduled</t>
  </si>
  <si>
    <t>Not appealed</t>
  </si>
  <si>
    <t>Asylum Granted</t>
  </si>
  <si>
    <t>Appealed and upheld</t>
  </si>
  <si>
    <t>Removal completed</t>
  </si>
  <si>
    <t>Removal pending</t>
  </si>
  <si>
    <t>Median Processing Time</t>
  </si>
  <si>
    <t>IJ Referral</t>
  </si>
  <si>
    <t>Interview Outcome</t>
  </si>
  <si>
    <t>Applicant No Show</t>
  </si>
  <si>
    <t>AMI Cases By Top Citizenship</t>
  </si>
  <si>
    <t>AMI Cases by Sex</t>
  </si>
  <si>
    <t>Attorney present</t>
  </si>
  <si>
    <t>Days from encounter to latest interview</t>
  </si>
  <si>
    <t>Non-Detained</t>
  </si>
  <si>
    <t>Brazil</t>
  </si>
  <si>
    <t>Peru</t>
  </si>
  <si>
    <t>Turkey</t>
  </si>
  <si>
    <t>Dominican Republic</t>
  </si>
  <si>
    <t>Pending Asylum Office</t>
  </si>
  <si>
    <t>Credible Fear Cases by Sex</t>
  </si>
  <si>
    <t>Source: DHS Office of Immigration Statistics analysis of AMI tables.</t>
  </si>
  <si>
    <t xml:space="preserve">AMI Case Outcome </t>
  </si>
  <si>
    <t xml:space="preserve">Credible Fear Cases by Detention Facility and Top Citizenship </t>
  </si>
  <si>
    <t>Credible Fear Cases by Detailed Outcome</t>
  </si>
  <si>
    <t>Most Current Credible Fear Interview Status</t>
  </si>
  <si>
    <t xml:space="preserve">Final or Most Recent Credible Fear Outcome by Detention Facility </t>
  </si>
  <si>
    <t>AMI Case Outcome by Attorney Present</t>
  </si>
  <si>
    <t>AMI Case Outcome by Asylum Office</t>
  </si>
  <si>
    <t>Missing</t>
  </si>
  <si>
    <t>Chicago Asylum Office</t>
  </si>
  <si>
    <t>Los Angeles Asylum Office</t>
  </si>
  <si>
    <t>Miami Asylum Office</t>
  </si>
  <si>
    <t>San Francisco Asylum Office</t>
  </si>
  <si>
    <t>New York Asylum Office</t>
  </si>
  <si>
    <t>Boston Asylum Office</t>
  </si>
  <si>
    <t>Positive Fear Finding</t>
  </si>
  <si>
    <t>Negative Fear Finding</t>
  </si>
  <si>
    <t>Negative Fear Finding Not Appealed</t>
  </si>
  <si>
    <t>Negative Fear Finding Appealed</t>
  </si>
  <si>
    <t>AMI Eligible Credible Fear Claim Outcome</t>
  </si>
  <si>
    <t>EOIR Cases (when data become available)</t>
  </si>
  <si>
    <t>Not Yet Scheduled</t>
  </si>
  <si>
    <t>Affirmed by IJ</t>
  </si>
  <si>
    <t>Vacated by IJ</t>
  </si>
  <si>
    <t>Source: DHS Office of Immigration Statistics analysis of USCIS, EOIR, and ICE data.</t>
  </si>
  <si>
    <t>Houston Contract Detention Facility</t>
  </si>
  <si>
    <t>Final or Most Recent Credible Fear Outcome by Attorney or Consultant Present</t>
  </si>
  <si>
    <t>Attorney/Consultant present</t>
  </si>
  <si>
    <t>Source: DHS Office of Immigration Statistics analysis of USCIS, EOIR, and ICE removal data.</t>
  </si>
  <si>
    <t>Asylum Processing Rule: Credible Fear Case Outcome</t>
  </si>
  <si>
    <t>Asylum Processing Rule: Outcome Summary</t>
  </si>
  <si>
    <t>Asylum Processing Rule: Asylum Merits Interview (AMI) Case Outcome</t>
  </si>
  <si>
    <t>Notes:  Data in this report are organized by cohort based on the month of U.S. Customs and Border Protection (CBP) encounter, rather than by the date of each subsequent event. For example, data in the June 2022 column described fear claims and case outcomes for the 594 people encountered in June 2022, regardless of when their fear claims or AMI cases were adjudicated. U.S. Citizenship and Immigration Services (USCIS) data valid as of August 15, 2022. Immigration and Customs Enforcement (ICE) and Department of Justice  (DOJ) Executive ffice of Immigration Review (EOIR) data valid as of July 31, 2022.</t>
  </si>
  <si>
    <r>
      <t>Positive Fear Findings</t>
    </r>
    <r>
      <rPr>
        <vertAlign val="superscript"/>
        <sz val="13"/>
        <color rgb="FF000000"/>
        <rFont val="Garamond"/>
        <family val="1"/>
      </rPr>
      <t>1</t>
    </r>
  </si>
  <si>
    <r>
      <t>Negative Fear Findings</t>
    </r>
    <r>
      <rPr>
        <vertAlign val="superscript"/>
        <sz val="13"/>
        <color rgb="FF000000"/>
        <rFont val="Garamond"/>
        <family val="1"/>
      </rPr>
      <t>2</t>
    </r>
  </si>
  <si>
    <r>
      <t>Admin Closed</t>
    </r>
    <r>
      <rPr>
        <vertAlign val="superscript"/>
        <sz val="13"/>
        <color rgb="FF000000"/>
        <rFont val="Garamond"/>
        <family val="1"/>
      </rPr>
      <t>3</t>
    </r>
  </si>
  <si>
    <r>
      <t>IJ Dismissals</t>
    </r>
    <r>
      <rPr>
        <vertAlign val="superscript"/>
        <sz val="13"/>
        <color rgb="FF000000"/>
        <rFont val="Garamond"/>
        <family val="1"/>
      </rPr>
      <t>4</t>
    </r>
  </si>
  <si>
    <r>
      <t>Pending Completion</t>
    </r>
    <r>
      <rPr>
        <vertAlign val="superscript"/>
        <sz val="13"/>
        <color rgb="FF000000"/>
        <rFont val="Garamond"/>
        <family val="1"/>
      </rPr>
      <t>5</t>
    </r>
  </si>
  <si>
    <r>
      <t>Admin Closed</t>
    </r>
    <r>
      <rPr>
        <vertAlign val="superscript"/>
        <sz val="13"/>
        <rFont val="Garamond"/>
        <family val="1"/>
      </rPr>
      <t>6</t>
    </r>
  </si>
  <si>
    <r>
      <rPr>
        <vertAlign val="superscript"/>
        <sz val="11"/>
        <rFont val="Garamond"/>
        <family val="1"/>
      </rPr>
      <t xml:space="preserve">6 </t>
    </r>
    <r>
      <rPr>
        <sz val="11"/>
        <rFont val="Garamond"/>
        <family val="1"/>
      </rPr>
      <t>AMI admin close reasons to date include interview no-show and ineligible APR/AMI processing, both of which result in referrals to EOIR under standard INA 240 proceedings.</t>
    </r>
  </si>
  <si>
    <r>
      <rPr>
        <vertAlign val="superscript"/>
        <sz val="11"/>
        <rFont val="Garamond"/>
        <family val="1"/>
      </rPr>
      <t xml:space="preserve">8 </t>
    </r>
    <r>
      <rPr>
        <sz val="11"/>
        <rFont val="Garamond"/>
        <family val="1"/>
      </rPr>
      <t xml:space="preserve">Pending completion with USCIS and/or EOIR. </t>
    </r>
  </si>
  <si>
    <r>
      <t>Scheduled</t>
    </r>
    <r>
      <rPr>
        <vertAlign val="superscript"/>
        <sz val="13"/>
        <color rgb="FF000000"/>
        <rFont val="Garamond"/>
        <family val="1"/>
      </rPr>
      <t>1</t>
    </r>
  </si>
  <si>
    <r>
      <t>Pending USCIS Adjudication</t>
    </r>
    <r>
      <rPr>
        <vertAlign val="superscript"/>
        <sz val="13"/>
        <color rgb="FF000000"/>
        <rFont val="Garamond"/>
        <family val="1"/>
      </rPr>
      <t>2</t>
    </r>
  </si>
  <si>
    <r>
      <t>Dismissed by IJ</t>
    </r>
    <r>
      <rPr>
        <vertAlign val="superscript"/>
        <sz val="13"/>
        <color rgb="FF000000"/>
        <rFont val="Garamond"/>
        <family val="1"/>
      </rPr>
      <t>3</t>
    </r>
  </si>
  <si>
    <r>
      <t>Pending with IJ</t>
    </r>
    <r>
      <rPr>
        <vertAlign val="superscript"/>
        <sz val="13"/>
        <color rgb="FF000000"/>
        <rFont val="Garamond"/>
        <family val="1"/>
      </rPr>
      <t>4</t>
    </r>
  </si>
  <si>
    <r>
      <t>Admin Closed</t>
    </r>
    <r>
      <rPr>
        <vertAlign val="superscript"/>
        <sz val="13"/>
        <color rgb="FF000000"/>
        <rFont val="Garamond"/>
        <family val="1"/>
      </rPr>
      <t>5</t>
    </r>
  </si>
  <si>
    <r>
      <t>Positive Fear Found</t>
    </r>
    <r>
      <rPr>
        <vertAlign val="superscript"/>
        <sz val="13"/>
        <color rgb="FF000000"/>
        <rFont val="Garamond"/>
        <family val="1"/>
      </rPr>
      <t>6</t>
    </r>
  </si>
  <si>
    <r>
      <t>Negative Fear Found</t>
    </r>
    <r>
      <rPr>
        <vertAlign val="superscript"/>
        <sz val="13"/>
        <color rgb="FF000000"/>
        <rFont val="Garamond"/>
        <family val="1"/>
      </rPr>
      <t>7</t>
    </r>
  </si>
  <si>
    <r>
      <t>IJ Dismissal</t>
    </r>
    <r>
      <rPr>
        <vertAlign val="superscript"/>
        <sz val="13"/>
        <color rgb="FF000000"/>
        <rFont val="Garamond"/>
        <family val="1"/>
      </rPr>
      <t>3</t>
    </r>
  </si>
  <si>
    <r>
      <t>Pending Completion</t>
    </r>
    <r>
      <rPr>
        <vertAlign val="superscript"/>
        <sz val="13"/>
        <color rgb="FF000000"/>
        <rFont val="Garamond"/>
        <family val="1"/>
      </rPr>
      <t>8</t>
    </r>
  </si>
  <si>
    <r>
      <t>Days from encounter to initial completion</t>
    </r>
    <r>
      <rPr>
        <vertAlign val="superscript"/>
        <sz val="13"/>
        <color rgb="FF000000"/>
        <rFont val="Garamond"/>
        <family val="1"/>
      </rPr>
      <t>9</t>
    </r>
  </si>
  <si>
    <r>
      <t>Days from encounter to final completion</t>
    </r>
    <r>
      <rPr>
        <vertAlign val="superscript"/>
        <sz val="13"/>
        <color rgb="FF000000"/>
        <rFont val="Garamond"/>
        <family val="1"/>
      </rPr>
      <t>10</t>
    </r>
  </si>
  <si>
    <r>
      <t>Removal Orders</t>
    </r>
    <r>
      <rPr>
        <b/>
        <vertAlign val="superscript"/>
        <sz val="13"/>
        <color rgb="FF000000"/>
        <rFont val="Garamond"/>
        <family val="1"/>
      </rPr>
      <t>11</t>
    </r>
  </si>
  <si>
    <t>Notes:  Data in this report are organized by cohort based on the month of U.S. Customs and Border Protection (CBP) encounter, rather than by the date of each subsequent event. For example, data in the June 2022 column described fear claims for the 594 people encountered in June 2022, regardless of when their fear claims or AMI cases were adjudicated. U.S. Citizenship and Immigration Services (USCIS) data valid as of August 15, 2022. Immigration and Customs Enforcement (ICE) and Department of Justice  (DOJ) Executive ffice of Immigration Review (EOIR) data valid as of July 31, 2022.</t>
  </si>
  <si>
    <t>Notes:  Data in this report are organized by cohort based on the month of U.S. Customs and Border Protection (CBP) encounter, rather than by the date of each subsequent event. For example, data in the June 2022 column described AMI cases for the 594 people encountered in June 2022, regardless of when their fear claims or AMI cases were adjudicated. U.S. Citizenship and Immigration Services (USCIS) data valid as of August 15, 2022. Immigration and Customs Enforcement (ICE) and Department of Justice  (DOJ) Executive ffice of Immigration Review (EOIR) data valid as of July 31, 2022.</t>
  </si>
  <si>
    <r>
      <t>Admin Closed</t>
    </r>
    <r>
      <rPr>
        <vertAlign val="superscript"/>
        <sz val="13"/>
        <rFont val="Garamond"/>
        <family val="1"/>
      </rPr>
      <t>1</t>
    </r>
  </si>
  <si>
    <r>
      <t>Newark Asylum Office</t>
    </r>
    <r>
      <rPr>
        <vertAlign val="superscript"/>
        <sz val="13"/>
        <color rgb="FF000000"/>
        <rFont val="Garamond"/>
        <family val="1"/>
      </rPr>
      <t>2</t>
    </r>
  </si>
  <si>
    <r>
      <t>Days from final CF</t>
    </r>
    <r>
      <rPr>
        <vertAlign val="superscript"/>
        <sz val="13"/>
        <color rgb="FF000000"/>
        <rFont val="Garamond"/>
        <family val="1"/>
      </rPr>
      <t>3</t>
    </r>
    <r>
      <rPr>
        <sz val="13"/>
        <color rgb="FF000000"/>
        <rFont val="Garamond"/>
        <family val="1"/>
      </rPr>
      <t xml:space="preserve"> result to latest interview</t>
    </r>
  </si>
  <si>
    <r>
      <t>Days from final CF</t>
    </r>
    <r>
      <rPr>
        <vertAlign val="superscript"/>
        <sz val="13"/>
        <color rgb="FF000000"/>
        <rFont val="Garamond"/>
        <family val="1"/>
      </rPr>
      <t>3</t>
    </r>
    <r>
      <rPr>
        <sz val="13"/>
        <color rgb="FF000000"/>
        <rFont val="Garamond"/>
        <family val="1"/>
      </rPr>
      <t xml:space="preserve"> result to AMI completion</t>
    </r>
  </si>
  <si>
    <r>
      <rPr>
        <vertAlign val="superscript"/>
        <sz val="11"/>
        <rFont val="Garamond"/>
        <family val="1"/>
      </rPr>
      <t>1</t>
    </r>
    <r>
      <rPr>
        <sz val="11"/>
        <rFont val="Garamond"/>
        <family val="1"/>
      </rPr>
      <t xml:space="preserve"> AMI admin close reasons to date include interview no-show and ineligible APR/AMI processing, both of which result in referrals to EOIR under standard INA 240 proceedings.</t>
    </r>
  </si>
  <si>
    <r>
      <rPr>
        <vertAlign val="superscript"/>
        <sz val="11"/>
        <rFont val="Garamond"/>
        <family val="1"/>
      </rPr>
      <t xml:space="preserve">2 </t>
    </r>
    <r>
      <rPr>
        <sz val="11"/>
        <rFont val="Garamond"/>
        <family val="1"/>
      </rPr>
      <t xml:space="preserve">Newark Asylum Office includes the Manhattan Branch. </t>
    </r>
  </si>
  <si>
    <r>
      <rPr>
        <vertAlign val="superscript"/>
        <sz val="11"/>
        <rFont val="Garamond"/>
        <family val="1"/>
      </rPr>
      <t>3</t>
    </r>
    <r>
      <rPr>
        <sz val="11"/>
        <color theme="1"/>
        <rFont val="Calibri"/>
        <family val="2"/>
        <scheme val="minor"/>
      </rPr>
      <t xml:space="preserve"> </t>
    </r>
    <r>
      <rPr>
        <sz val="11"/>
        <rFont val="Garamond"/>
        <family val="1"/>
      </rPr>
      <t>The day of “final CF result” is the date that the positive credible fear determination is served on the applicant, which is the date of filing and receipt under 8 C.F.R. § 208.3(a)(2).</t>
    </r>
  </si>
  <si>
    <r>
      <rPr>
        <vertAlign val="superscript"/>
        <sz val="11"/>
        <rFont val="Garamond"/>
        <family val="1"/>
      </rPr>
      <t>1</t>
    </r>
    <r>
      <rPr>
        <sz val="11"/>
        <rFont val="Garamond"/>
        <family val="1"/>
      </rPr>
      <t xml:space="preserve"> Include positive fear determinations and appealed negative fear determinations vacated by an Immigration Judge (IJ).</t>
    </r>
  </si>
  <si>
    <r>
      <rPr>
        <vertAlign val="superscript"/>
        <sz val="11"/>
        <rFont val="Garamond"/>
        <family val="1"/>
      </rPr>
      <t>2</t>
    </r>
    <r>
      <rPr>
        <sz val="11"/>
        <rFont val="Garamond"/>
        <family val="1"/>
      </rPr>
      <t xml:space="preserve"> Include negative fear determinations not appealed and negative fear determinations appealed and upheld by an IJ.</t>
    </r>
  </si>
  <si>
    <r>
      <rPr>
        <vertAlign val="superscript"/>
        <sz val="11"/>
        <rFont val="Garamond"/>
        <family val="1"/>
      </rPr>
      <t>3</t>
    </r>
    <r>
      <rPr>
        <sz val="11"/>
        <rFont val="Garamond"/>
        <family val="1"/>
      </rPr>
      <t xml:space="preserve"> Close reasons to date include dissolve, ineligible for Asylum Processing Rule (APR)/Asylum Merits Interview (AMI) process, and language access.</t>
    </r>
  </si>
  <si>
    <r>
      <rPr>
        <vertAlign val="superscript"/>
        <sz val="11"/>
        <rFont val="Garamond"/>
        <family val="1"/>
      </rPr>
      <t>4</t>
    </r>
    <r>
      <rPr>
        <sz val="11"/>
        <rFont val="Garamond"/>
        <family val="1"/>
      </rPr>
      <t xml:space="preserve"> Credible fear reviews (CFRs) were dismissed by an IJ due to errors or delays in the fear review. Persons with CFRs that are dismissed are referred back to DHS and typically placed in Immigration and Naturalization Act (INA) Section 240 proceedings.</t>
    </r>
  </si>
  <si>
    <r>
      <rPr>
        <vertAlign val="superscript"/>
        <sz val="11"/>
        <rFont val="Garamond"/>
        <family val="1"/>
      </rPr>
      <t>5</t>
    </r>
    <r>
      <rPr>
        <sz val="11"/>
        <rFont val="Garamond"/>
        <family val="1"/>
      </rPr>
      <t xml:space="preserve"> Pending completion with USCIS and/or EOIR. </t>
    </r>
  </si>
  <si>
    <r>
      <rPr>
        <vertAlign val="superscript"/>
        <sz val="11"/>
        <rFont val="Garamond"/>
        <family val="1"/>
      </rPr>
      <t>1</t>
    </r>
    <r>
      <rPr>
        <sz val="11"/>
        <rFont val="Garamond"/>
        <family val="1"/>
      </rPr>
      <t xml:space="preserve"> Interviews scheduled to occur on or after August 15, 2022.</t>
    </r>
  </si>
  <si>
    <r>
      <rPr>
        <vertAlign val="superscript"/>
        <sz val="11"/>
        <rFont val="Garamond"/>
        <family val="1"/>
      </rPr>
      <t>2</t>
    </r>
    <r>
      <rPr>
        <sz val="11"/>
        <rFont val="Garamond"/>
        <family val="1"/>
      </rPr>
      <t xml:space="preserve"> Pending completion with USCIS.</t>
    </r>
  </si>
  <si>
    <r>
      <rPr>
        <vertAlign val="superscript"/>
        <sz val="11"/>
        <rFont val="Garamond"/>
        <family val="1"/>
      </rPr>
      <t>3</t>
    </r>
    <r>
      <rPr>
        <sz val="11"/>
        <rFont val="Garamond"/>
        <family val="1"/>
      </rPr>
      <t xml:space="preserve"> Credible fear reviews (CFRs) were dismissed by an IJ due to errors or delays in the fear review. Persons with CFRs that are dismissed are referred back to DHS and typically placed in INA 240 proceedings.</t>
    </r>
  </si>
  <si>
    <r>
      <rPr>
        <vertAlign val="superscript"/>
        <sz val="11"/>
        <rFont val="Garamond"/>
        <family val="1"/>
      </rPr>
      <t>4</t>
    </r>
    <r>
      <rPr>
        <sz val="11"/>
        <rFont val="Garamond"/>
        <family val="1"/>
      </rPr>
      <t xml:space="preserve"> Pending completion with EOIR. </t>
    </r>
  </si>
  <si>
    <r>
      <rPr>
        <vertAlign val="superscript"/>
        <sz val="11"/>
        <rFont val="Garamond"/>
        <family val="1"/>
      </rPr>
      <t>5</t>
    </r>
    <r>
      <rPr>
        <sz val="11"/>
        <rFont val="Garamond"/>
        <family val="1"/>
      </rPr>
      <t xml:space="preserve"> Close reasons to date include dissolve, ineligible, and language access.</t>
    </r>
  </si>
  <si>
    <r>
      <rPr>
        <vertAlign val="superscript"/>
        <sz val="11"/>
        <rFont val="Garamond"/>
        <family val="1"/>
      </rPr>
      <t>6</t>
    </r>
    <r>
      <rPr>
        <sz val="11"/>
        <rFont val="Garamond"/>
        <family val="1"/>
      </rPr>
      <t xml:space="preserve"> Include positive fear determinations and appealed negative fear determinations vacated by an IJ.</t>
    </r>
  </si>
  <si>
    <r>
      <rPr>
        <vertAlign val="superscript"/>
        <sz val="11"/>
        <rFont val="Garamond"/>
        <family val="1"/>
      </rPr>
      <t>7</t>
    </r>
    <r>
      <rPr>
        <sz val="11"/>
        <rFont val="Garamond"/>
        <family val="1"/>
      </rPr>
      <t xml:space="preserve"> Include negative fear determinations not appealed and negative fear determinations appealed and upheld by an IJ.</t>
    </r>
  </si>
  <si>
    <r>
      <rPr>
        <vertAlign val="superscript"/>
        <sz val="11"/>
        <rFont val="Garamond"/>
        <family val="1"/>
      </rPr>
      <t>9</t>
    </r>
    <r>
      <rPr>
        <sz val="11"/>
        <rFont val="Garamond"/>
        <family val="1"/>
      </rPr>
      <t xml:space="preserve"> Include USCIS completion date.</t>
    </r>
  </si>
  <si>
    <r>
      <rPr>
        <vertAlign val="superscript"/>
        <sz val="11"/>
        <rFont val="Garamond"/>
        <family val="1"/>
      </rPr>
      <t>10</t>
    </r>
    <r>
      <rPr>
        <sz val="11"/>
        <rFont val="Garamond"/>
        <family val="1"/>
      </rPr>
      <t xml:space="preserve"> Include USCIS completion date for positive fear determinations, Admin Closed, and negative fear determinations not appealed. Include EOIR CFR completion date for appealed negative fear determination cases and IJ dismissals. </t>
    </r>
  </si>
  <si>
    <r>
      <rPr>
        <vertAlign val="superscript"/>
        <sz val="11"/>
        <rFont val="Garamond"/>
        <family val="1"/>
      </rPr>
      <t>11</t>
    </r>
    <r>
      <rPr>
        <sz val="11"/>
        <rFont val="Garamond"/>
        <family val="1"/>
      </rPr>
      <t xml:space="preserve"> Include negative fear determination not appealed and negative fear determinations appealed and upheld.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</si>
</sst>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9" x14ac:knownFonts="1">
    <font>
      <sz val="11"/>
      <color theme="1"/>
      <name val="Calibri"/>
      <family val="2"/>
      <scheme val="minor"/>
    </font>
    <font>
      <sz val="11"/>
      <name val="Calibri"/>
      <family val="2"/>
      <scheme val="minor"/>
    </font>
    <font>
      <sz val="11"/>
      <name val="Garamond"/>
      <family val="1"/>
    </font>
    <font>
      <sz val="11"/>
      <color theme="1"/>
      <name val="Calibri"/>
      <family val="2"/>
      <scheme val="minor"/>
    </font>
    <font>
      <sz val="11"/>
      <color rgb="FFFF0000"/>
      <name val="Calibri"/>
      <family val="2"/>
      <scheme val="minor"/>
    </font>
    <font>
      <b/>
      <sz val="18"/>
      <name val="Garamond"/>
      <family val="1"/>
    </font>
    <font>
      <vertAlign val="superscript"/>
      <sz val="11"/>
      <name val="Garamond"/>
      <family val="1"/>
    </font>
    <font>
      <sz val="13"/>
      <name val="Garamond"/>
      <family val="1"/>
    </font>
    <font>
      <b/>
      <sz val="13"/>
      <name val="Garamond"/>
      <family val="1"/>
    </font>
    <font>
      <b/>
      <sz val="13"/>
      <color rgb="FF000000"/>
      <name val="Garamond"/>
      <family val="1"/>
    </font>
    <font>
      <sz val="13"/>
      <color rgb="FF000000"/>
      <name val="Garamond"/>
      <family val="1"/>
    </font>
    <font>
      <sz val="13"/>
      <name val="Calibri"/>
      <family val="2"/>
      <scheme val="minor"/>
    </font>
    <font>
      <vertAlign val="superscript"/>
      <sz val="13"/>
      <color rgb="FF000000"/>
      <name val="Garamond"/>
      <family val="1"/>
    </font>
    <font>
      <b/>
      <vertAlign val="superscript"/>
      <sz val="13"/>
      <color rgb="FF000000"/>
      <name val="Garamond"/>
      <family val="1"/>
    </font>
    <font>
      <sz val="8"/>
      <name val="Calibri"/>
      <family val="2"/>
      <scheme val="minor"/>
    </font>
    <font>
      <i/>
      <sz val="13"/>
      <color rgb="FF000000"/>
      <name val="Garamond"/>
      <family val="1"/>
    </font>
    <font>
      <sz val="13"/>
      <color rgb="FFFF0000"/>
      <name val="Garamond"/>
      <family val="1"/>
    </font>
    <font>
      <vertAlign val="superscript"/>
      <sz val="13"/>
      <name val="Garamond"/>
      <family val="1"/>
    </font>
    <font>
      <i/>
      <sz val="13"/>
      <name val="Garamond"/>
      <family val="1"/>
    </font>
  </fonts>
  <fills count="9">
    <fill>
      <patternFill patternType="none"/>
    </fill>
    <fill>
      <patternFill patternType="gray125"/>
    </fill>
    <fill>
      <patternFill patternType="solid">
        <fgColor rgb="FFB8CCE4"/>
        <bgColor rgb="FF000000"/>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0"/>
        <bgColor indexed="64"/>
      </patternFill>
    </fill>
    <fill>
      <patternFill patternType="solid">
        <fgColor rgb="FFB8CCE4"/>
        <bgColor indexed="64"/>
      </patternFill>
    </fill>
    <fill>
      <patternFill patternType="solid">
        <fgColor theme="8" tint="0.79998168889431442"/>
        <bgColor rgb="FF000000"/>
      </patternFill>
    </fill>
  </fills>
  <borders count="28">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s>
  <cellStyleXfs count="2">
    <xf numFmtId="0" fontId="0" fillId="0" borderId="0"/>
    <xf numFmtId="43" fontId="3" fillId="0" borderId="0" applyFont="0" applyFill="0" applyBorder="0" applyAlignment="0" applyProtection="0"/>
  </cellStyleXfs>
  <cellXfs count="140">
    <xf numFmtId="0" fontId="0" fillId="0" borderId="0" xfId="0"/>
    <xf numFmtId="0" fontId="1" fillId="0" borderId="0" xfId="0" applyFont="1"/>
    <xf numFmtId="0" fontId="1" fillId="0" borderId="0" xfId="0" applyFont="1" applyFill="1"/>
    <xf numFmtId="0" fontId="1" fillId="0" borderId="0" xfId="0" applyFont="1" applyBorder="1"/>
    <xf numFmtId="3" fontId="1" fillId="0" borderId="0" xfId="0" applyNumberFormat="1" applyFont="1"/>
    <xf numFmtId="3" fontId="1" fillId="0" borderId="0" xfId="0" applyNumberFormat="1" applyFont="1" applyBorder="1"/>
    <xf numFmtId="0" fontId="1" fillId="0" borderId="0" xfId="0" applyFont="1" applyBorder="1" applyAlignment="1">
      <alignment horizontal="left" indent="1"/>
    </xf>
    <xf numFmtId="0" fontId="1" fillId="0" borderId="0" xfId="0" applyFont="1" applyBorder="1" applyAlignment="1">
      <alignment horizontal="left" indent="2"/>
    </xf>
    <xf numFmtId="37" fontId="1" fillId="0" borderId="0" xfId="1" applyNumberFormat="1" applyFont="1" applyFill="1"/>
    <xf numFmtId="0" fontId="4" fillId="0" borderId="0" xfId="0" applyFont="1"/>
    <xf numFmtId="0" fontId="4" fillId="0" borderId="0" xfId="0" applyFont="1" applyFill="1"/>
    <xf numFmtId="0" fontId="1" fillId="0" borderId="0" xfId="0" applyFont="1" applyFill="1" applyBorder="1"/>
    <xf numFmtId="0" fontId="2" fillId="0" borderId="0" xfId="0" applyFont="1"/>
    <xf numFmtId="0" fontId="2" fillId="0" borderId="0" xfId="0" applyFont="1" applyAlignment="1">
      <alignment horizontal="left" wrapText="1"/>
    </xf>
    <xf numFmtId="0" fontId="4" fillId="0" borderId="0" xfId="0" applyFont="1" applyFill="1"/>
    <xf numFmtId="3" fontId="4" fillId="0" borderId="0" xfId="0" applyNumberFormat="1" applyFont="1"/>
    <xf numFmtId="0" fontId="2" fillId="4" borderId="2" xfId="0" applyFont="1" applyFill="1" applyBorder="1" applyAlignment="1">
      <alignment horizontal="left" vertical="center" indent="1"/>
    </xf>
    <xf numFmtId="0" fontId="7" fillId="0" borderId="0" xfId="0" applyFont="1"/>
    <xf numFmtId="0" fontId="9" fillId="4" borderId="1" xfId="0" applyFont="1" applyFill="1" applyBorder="1" applyAlignment="1">
      <alignment horizontal="left" vertical="center"/>
    </xf>
    <xf numFmtId="3" fontId="8" fillId="5" borderId="8" xfId="0" applyNumberFormat="1" applyFont="1" applyFill="1" applyBorder="1"/>
    <xf numFmtId="3" fontId="8" fillId="5" borderId="9" xfId="0" applyNumberFormat="1" applyFont="1" applyFill="1" applyBorder="1"/>
    <xf numFmtId="3" fontId="9" fillId="5" borderId="10" xfId="0" applyNumberFormat="1" applyFont="1" applyFill="1" applyBorder="1"/>
    <xf numFmtId="0" fontId="10" fillId="4" borderId="1" xfId="0" applyFont="1" applyFill="1" applyBorder="1" applyAlignment="1">
      <alignment horizontal="left" vertical="center" indent="1"/>
    </xf>
    <xf numFmtId="3" fontId="7" fillId="2" borderId="11" xfId="0" applyNumberFormat="1" applyFont="1" applyFill="1" applyBorder="1"/>
    <xf numFmtId="3" fontId="7" fillId="2" borderId="4" xfId="0" applyNumberFormat="1" applyFont="1" applyFill="1" applyBorder="1"/>
    <xf numFmtId="3" fontId="10" fillId="2" borderId="12" xfId="0" applyNumberFormat="1" applyFont="1" applyFill="1" applyBorder="1"/>
    <xf numFmtId="3" fontId="7" fillId="5" borderId="11" xfId="0" applyNumberFormat="1" applyFont="1" applyFill="1" applyBorder="1"/>
    <xf numFmtId="3" fontId="7" fillId="5" borderId="4" xfId="0" applyNumberFormat="1" applyFont="1" applyFill="1" applyBorder="1"/>
    <xf numFmtId="3" fontId="10" fillId="5" borderId="12" xfId="0" applyNumberFormat="1" applyFont="1" applyFill="1" applyBorder="1"/>
    <xf numFmtId="3" fontId="7" fillId="0" borderId="0" xfId="0" applyNumberFormat="1" applyFont="1" applyBorder="1"/>
    <xf numFmtId="0" fontId="7" fillId="0" borderId="0" xfId="0" applyFont="1" applyBorder="1"/>
    <xf numFmtId="3" fontId="7" fillId="3" borderId="12" xfId="0" applyNumberFormat="1" applyFont="1" applyFill="1" applyBorder="1"/>
    <xf numFmtId="3" fontId="7" fillId="2" borderId="12" xfId="0" applyNumberFormat="1" applyFont="1" applyFill="1" applyBorder="1"/>
    <xf numFmtId="3" fontId="8" fillId="5" borderId="4" xfId="0" applyNumberFormat="1" applyFont="1" applyFill="1" applyBorder="1"/>
    <xf numFmtId="3" fontId="9" fillId="5" borderId="12" xfId="0" applyNumberFormat="1" applyFont="1" applyFill="1" applyBorder="1"/>
    <xf numFmtId="0" fontId="8" fillId="4" borderId="1" xfId="0" applyFont="1" applyFill="1" applyBorder="1" applyAlignment="1">
      <alignment horizontal="left" vertical="center"/>
    </xf>
    <xf numFmtId="0" fontId="7" fillId="4" borderId="1" xfId="0" applyFont="1" applyFill="1" applyBorder="1" applyAlignment="1">
      <alignment horizontal="left" vertical="center" indent="1"/>
    </xf>
    <xf numFmtId="3" fontId="10" fillId="5" borderId="4" xfId="0" applyNumberFormat="1" applyFont="1" applyFill="1" applyBorder="1"/>
    <xf numFmtId="3" fontId="10" fillId="2" borderId="4" xfId="0" applyNumberFormat="1" applyFont="1" applyFill="1" applyBorder="1"/>
    <xf numFmtId="3" fontId="7" fillId="3" borderId="4" xfId="0" applyNumberFormat="1" applyFont="1" applyFill="1" applyBorder="1"/>
    <xf numFmtId="3" fontId="8" fillId="3" borderId="4" xfId="0" applyNumberFormat="1" applyFont="1" applyFill="1" applyBorder="1"/>
    <xf numFmtId="3" fontId="9" fillId="2" borderId="4" xfId="0" applyNumberFormat="1" applyFont="1" applyFill="1" applyBorder="1"/>
    <xf numFmtId="0" fontId="11" fillId="0" borderId="0" xfId="0" applyFont="1" applyAlignment="1">
      <alignment vertical="center"/>
    </xf>
    <xf numFmtId="3" fontId="7" fillId="3" borderId="4" xfId="0" applyNumberFormat="1" applyFont="1" applyFill="1" applyBorder="1" applyAlignment="1">
      <alignment vertical="center"/>
    </xf>
    <xf numFmtId="3" fontId="10" fillId="2" borderId="4" xfId="0" applyNumberFormat="1" applyFont="1" applyFill="1" applyBorder="1" applyAlignment="1">
      <alignment vertical="center"/>
    </xf>
    <xf numFmtId="3" fontId="10" fillId="6" borderId="4" xfId="0" applyNumberFormat="1" applyFont="1" applyFill="1" applyBorder="1" applyAlignment="1">
      <alignment vertical="center"/>
    </xf>
    <xf numFmtId="3" fontId="9" fillId="2" borderId="4" xfId="0" applyNumberFormat="1" applyFont="1" applyFill="1" applyBorder="1" applyAlignment="1">
      <alignment vertical="center"/>
    </xf>
    <xf numFmtId="3" fontId="7" fillId="5" borderId="4" xfId="0" applyNumberFormat="1" applyFont="1" applyFill="1" applyBorder="1" applyAlignment="1">
      <alignment vertical="center"/>
    </xf>
    <xf numFmtId="3" fontId="7" fillId="0" borderId="0" xfId="0" applyNumberFormat="1" applyFont="1" applyFill="1" applyBorder="1" applyAlignment="1">
      <alignment vertical="center"/>
    </xf>
    <xf numFmtId="3" fontId="10" fillId="0" borderId="0" xfId="0" applyNumberFormat="1" applyFont="1" applyFill="1" applyBorder="1" applyAlignment="1">
      <alignment vertical="center"/>
    </xf>
    <xf numFmtId="0" fontId="11" fillId="0" borderId="0" xfId="0" applyFont="1" applyFill="1" applyBorder="1" applyAlignment="1">
      <alignment vertical="center"/>
    </xf>
    <xf numFmtId="0" fontId="9" fillId="4" borderId="1" xfId="0" applyFont="1" applyFill="1" applyBorder="1" applyAlignment="1">
      <alignment vertical="center"/>
    </xf>
    <xf numFmtId="0" fontId="10" fillId="4" borderId="1" xfId="0" applyFont="1" applyFill="1" applyBorder="1" applyAlignment="1">
      <alignment horizontal="left" vertical="center" indent="2"/>
    </xf>
    <xf numFmtId="0" fontId="10" fillId="4" borderId="1" xfId="0" applyFont="1" applyFill="1" applyBorder="1" applyAlignment="1">
      <alignment horizontal="left" vertical="center" indent="3"/>
    </xf>
    <xf numFmtId="0" fontId="10" fillId="4" borderId="2" xfId="0" applyFont="1" applyFill="1" applyBorder="1" applyAlignment="1">
      <alignment horizontal="left" vertical="center" indent="3"/>
    </xf>
    <xf numFmtId="3" fontId="4" fillId="0" borderId="0" xfId="0" applyNumberFormat="1" applyFont="1" applyFill="1"/>
    <xf numFmtId="3" fontId="7" fillId="6" borderId="4" xfId="0" applyNumberFormat="1" applyFont="1" applyFill="1" applyBorder="1"/>
    <xf numFmtId="0" fontId="9" fillId="4" borderId="3" xfId="0" applyFont="1" applyFill="1" applyBorder="1" applyAlignment="1">
      <alignment vertical="center"/>
    </xf>
    <xf numFmtId="0" fontId="7" fillId="4" borderId="1" xfId="0" applyFont="1" applyFill="1" applyBorder="1" applyAlignment="1">
      <alignment horizontal="left" vertical="center" indent="2"/>
    </xf>
    <xf numFmtId="0" fontId="10" fillId="4" borderId="2" xfId="0" applyFont="1" applyFill="1" applyBorder="1" applyAlignment="1">
      <alignment horizontal="left" vertical="center" indent="1"/>
    </xf>
    <xf numFmtId="3" fontId="8" fillId="5" borderId="4" xfId="0" applyNumberFormat="1" applyFont="1" applyFill="1" applyBorder="1" applyAlignment="1">
      <alignment vertical="center"/>
    </xf>
    <xf numFmtId="3" fontId="8" fillId="2" borderId="10" xfId="0" applyNumberFormat="1" applyFont="1" applyFill="1" applyBorder="1" applyAlignment="1">
      <alignment vertical="center"/>
    </xf>
    <xf numFmtId="3" fontId="7" fillId="3" borderId="12" xfId="0" applyNumberFormat="1" applyFont="1" applyFill="1" applyBorder="1" applyAlignment="1">
      <alignment vertical="center"/>
    </xf>
    <xf numFmtId="3" fontId="10" fillId="2" borderId="12" xfId="0" applyNumberFormat="1" applyFont="1" applyFill="1" applyBorder="1" applyAlignment="1">
      <alignment vertical="center"/>
    </xf>
    <xf numFmtId="3" fontId="10" fillId="6" borderId="12" xfId="0" applyNumberFormat="1" applyFont="1" applyFill="1" applyBorder="1" applyAlignment="1">
      <alignment vertical="center"/>
    </xf>
    <xf numFmtId="3" fontId="8" fillId="5" borderId="12" xfId="0" applyNumberFormat="1" applyFont="1" applyFill="1" applyBorder="1" applyAlignment="1">
      <alignment vertical="center"/>
    </xf>
    <xf numFmtId="3" fontId="7" fillId="5" borderId="12" xfId="0" applyNumberFormat="1" applyFont="1" applyFill="1" applyBorder="1" applyAlignment="1">
      <alignment vertical="center"/>
    </xf>
    <xf numFmtId="3" fontId="9" fillId="2" borderId="12" xfId="0" applyNumberFormat="1" applyFont="1" applyFill="1" applyBorder="1" applyAlignment="1">
      <alignment vertical="center"/>
    </xf>
    <xf numFmtId="3" fontId="8" fillId="2" borderId="9" xfId="0" applyNumberFormat="1" applyFont="1" applyFill="1" applyBorder="1"/>
    <xf numFmtId="3" fontId="8" fillId="2" borderId="10" xfId="0" applyNumberFormat="1" applyFont="1" applyFill="1" applyBorder="1"/>
    <xf numFmtId="3" fontId="9" fillId="2" borderId="12" xfId="0" applyNumberFormat="1" applyFont="1" applyFill="1" applyBorder="1"/>
    <xf numFmtId="3" fontId="10" fillId="6" borderId="12" xfId="0" applyNumberFormat="1" applyFont="1" applyFill="1" applyBorder="1"/>
    <xf numFmtId="3" fontId="7" fillId="0" borderId="0" xfId="0" applyNumberFormat="1" applyFont="1"/>
    <xf numFmtId="3" fontId="8" fillId="7" borderId="4" xfId="0" applyNumberFormat="1" applyFont="1" applyFill="1" applyBorder="1"/>
    <xf numFmtId="3" fontId="9" fillId="7" borderId="12" xfId="0" applyNumberFormat="1" applyFont="1" applyFill="1" applyBorder="1"/>
    <xf numFmtId="3" fontId="7" fillId="2" borderId="5" xfId="0" applyNumberFormat="1" applyFont="1" applyFill="1" applyBorder="1"/>
    <xf numFmtId="3" fontId="15" fillId="2" borderId="4" xfId="0" applyNumberFormat="1" applyFont="1" applyFill="1" applyBorder="1" applyAlignment="1">
      <alignment vertical="center"/>
    </xf>
    <xf numFmtId="3" fontId="15" fillId="2" borderId="12" xfId="0" applyNumberFormat="1" applyFont="1" applyFill="1" applyBorder="1" applyAlignment="1">
      <alignment vertical="center"/>
    </xf>
    <xf numFmtId="0" fontId="10" fillId="4" borderId="1" xfId="0" applyFont="1" applyFill="1" applyBorder="1" applyAlignment="1">
      <alignment horizontal="left" vertical="center" indent="4"/>
    </xf>
    <xf numFmtId="0" fontId="16" fillId="0" borderId="0" xfId="0" applyFont="1"/>
    <xf numFmtId="3" fontId="8" fillId="2" borderId="9" xfId="0" applyNumberFormat="1" applyFont="1" applyFill="1" applyBorder="1" applyAlignment="1">
      <alignment vertical="center"/>
    </xf>
    <xf numFmtId="3" fontId="1" fillId="0" borderId="0" xfId="0" applyNumberFormat="1" applyFont="1" applyFill="1"/>
    <xf numFmtId="0" fontId="9" fillId="8" borderId="1" xfId="0" applyFont="1" applyFill="1" applyBorder="1" applyAlignment="1">
      <alignment horizontal="left" vertical="center"/>
    </xf>
    <xf numFmtId="0" fontId="10" fillId="4" borderId="1" xfId="0" applyFont="1" applyFill="1" applyBorder="1" applyAlignment="1">
      <alignment horizontal="left" vertical="center" wrapText="1" indent="4"/>
    </xf>
    <xf numFmtId="0" fontId="10" fillId="4" borderId="1" xfId="0" applyFont="1" applyFill="1" applyBorder="1" applyAlignment="1">
      <alignment horizontal="left" vertical="center" indent="6"/>
    </xf>
    <xf numFmtId="0" fontId="1" fillId="6" borderId="0" xfId="0" applyFont="1" applyFill="1"/>
    <xf numFmtId="3" fontId="7" fillId="2" borderId="14" xfId="0" applyNumberFormat="1" applyFont="1" applyFill="1" applyBorder="1"/>
    <xf numFmtId="3" fontId="8" fillId="2" borderId="4" xfId="0" applyNumberFormat="1" applyFont="1" applyFill="1" applyBorder="1"/>
    <xf numFmtId="3" fontId="8" fillId="2" borderId="12" xfId="0" applyNumberFormat="1" applyFont="1" applyFill="1" applyBorder="1"/>
    <xf numFmtId="3" fontId="8" fillId="2" borderId="7" xfId="0" applyNumberFormat="1" applyFont="1" applyFill="1" applyBorder="1"/>
    <xf numFmtId="3" fontId="8" fillId="2" borderId="15" xfId="0" applyNumberFormat="1" applyFont="1" applyFill="1" applyBorder="1"/>
    <xf numFmtId="3" fontId="7" fillId="2" borderId="7" xfId="0" applyNumberFormat="1" applyFont="1" applyFill="1" applyBorder="1"/>
    <xf numFmtId="3" fontId="7" fillId="2" borderId="15" xfId="0" applyNumberFormat="1" applyFont="1" applyFill="1" applyBorder="1"/>
    <xf numFmtId="3" fontId="7" fillId="5" borderId="6" xfId="0" applyNumberFormat="1" applyFont="1" applyFill="1" applyBorder="1"/>
    <xf numFmtId="3" fontId="10" fillId="5" borderId="18" xfId="0" applyNumberFormat="1" applyFont="1" applyFill="1" applyBorder="1"/>
    <xf numFmtId="3" fontId="18" fillId="2" borderId="16" xfId="0" applyNumberFormat="1" applyFont="1" applyFill="1" applyBorder="1"/>
    <xf numFmtId="3" fontId="18" fillId="2" borderId="17" xfId="0" applyNumberFormat="1" applyFont="1" applyFill="1" applyBorder="1"/>
    <xf numFmtId="3" fontId="7" fillId="5" borderId="13" xfId="0" applyNumberFormat="1" applyFont="1" applyFill="1" applyBorder="1"/>
    <xf numFmtId="3" fontId="7" fillId="5" borderId="5" xfId="0" applyNumberFormat="1" applyFont="1" applyFill="1" applyBorder="1"/>
    <xf numFmtId="3" fontId="10" fillId="5" borderId="14" xfId="0" applyNumberFormat="1" applyFont="1" applyFill="1" applyBorder="1"/>
    <xf numFmtId="3" fontId="8" fillId="2" borderId="11" xfId="0" applyNumberFormat="1" applyFont="1" applyFill="1" applyBorder="1"/>
    <xf numFmtId="3" fontId="18" fillId="5" borderId="4" xfId="0" applyNumberFormat="1" applyFont="1" applyFill="1" applyBorder="1" applyAlignment="1">
      <alignment vertical="center"/>
    </xf>
    <xf numFmtId="3" fontId="18" fillId="5" borderId="12" xfId="0" applyNumberFormat="1" applyFont="1" applyFill="1" applyBorder="1" applyAlignment="1">
      <alignment vertical="center"/>
    </xf>
    <xf numFmtId="3" fontId="7" fillId="5" borderId="5" xfId="0" applyNumberFormat="1" applyFont="1" applyFill="1" applyBorder="1" applyAlignment="1">
      <alignment vertical="center"/>
    </xf>
    <xf numFmtId="3" fontId="7" fillId="5" borderId="14" xfId="0" applyNumberFormat="1" applyFont="1" applyFill="1" applyBorder="1" applyAlignment="1">
      <alignment vertical="center"/>
    </xf>
    <xf numFmtId="0" fontId="5" fillId="0" borderId="3" xfId="0" applyFont="1" applyBorder="1" applyAlignment="1">
      <alignment vertical="center" wrapText="1"/>
    </xf>
    <xf numFmtId="17" fontId="8" fillId="3" borderId="19" xfId="0" applyNumberFormat="1" applyFont="1" applyFill="1" applyBorder="1" applyAlignment="1">
      <alignment horizontal="center" wrapText="1"/>
    </xf>
    <xf numFmtId="0" fontId="8" fillId="3" borderId="20" xfId="0" applyFont="1" applyFill="1" applyBorder="1" applyAlignment="1">
      <alignment horizontal="center" wrapText="1"/>
    </xf>
    <xf numFmtId="17" fontId="8" fillId="3" borderId="19" xfId="0" applyNumberFormat="1" applyFont="1" applyFill="1" applyBorder="1" applyAlignment="1">
      <alignment horizontal="center" vertical="center" wrapText="1"/>
    </xf>
    <xf numFmtId="17" fontId="8" fillId="3" borderId="22" xfId="0" applyNumberFormat="1" applyFont="1" applyFill="1" applyBorder="1" applyAlignment="1">
      <alignment horizontal="center" vertical="center" wrapText="1"/>
    </xf>
    <xf numFmtId="0" fontId="8" fillId="3" borderId="20" xfId="0" applyFont="1" applyFill="1" applyBorder="1" applyAlignment="1">
      <alignment horizontal="center" vertical="center" wrapText="1"/>
    </xf>
    <xf numFmtId="0" fontId="5" fillId="0" borderId="23" xfId="0" applyFont="1" applyBorder="1" applyAlignment="1">
      <alignment vertical="center"/>
    </xf>
    <xf numFmtId="17" fontId="8" fillId="3" borderId="21" xfId="0" applyNumberFormat="1" applyFont="1" applyFill="1" applyBorder="1" applyAlignment="1">
      <alignment horizontal="center" wrapText="1"/>
    </xf>
    <xf numFmtId="0" fontId="5" fillId="0" borderId="3" xfId="0" applyFont="1" applyBorder="1" applyAlignment="1">
      <alignment horizontal="left" vertical="center"/>
    </xf>
    <xf numFmtId="17" fontId="8" fillId="3" borderId="21" xfId="0" applyNumberFormat="1" applyFont="1" applyFill="1" applyBorder="1" applyAlignment="1">
      <alignment horizontal="center" vertical="center" wrapText="1"/>
    </xf>
    <xf numFmtId="3" fontId="8" fillId="2" borderId="8" xfId="0" applyNumberFormat="1" applyFont="1" applyFill="1" applyBorder="1" applyAlignment="1">
      <alignment vertical="center"/>
    </xf>
    <xf numFmtId="3" fontId="7" fillId="3" borderId="11" xfId="0" applyNumberFormat="1" applyFont="1" applyFill="1" applyBorder="1" applyAlignment="1">
      <alignment vertical="center"/>
    </xf>
    <xf numFmtId="3" fontId="10" fillId="2" borderId="11" xfId="0" applyNumberFormat="1" applyFont="1" applyFill="1" applyBorder="1" applyAlignment="1">
      <alignment vertical="center"/>
    </xf>
    <xf numFmtId="3" fontId="10" fillId="6" borderId="11" xfId="0" applyNumberFormat="1" applyFont="1" applyFill="1" applyBorder="1" applyAlignment="1">
      <alignment vertical="center"/>
    </xf>
    <xf numFmtId="3" fontId="8" fillId="5" borderId="11" xfId="0" applyNumberFormat="1" applyFont="1" applyFill="1" applyBorder="1" applyAlignment="1">
      <alignment vertical="center"/>
    </xf>
    <xf numFmtId="3" fontId="15" fillId="2" borderId="11" xfId="0" applyNumberFormat="1" applyFont="1" applyFill="1" applyBorder="1" applyAlignment="1">
      <alignment vertical="center"/>
    </xf>
    <xf numFmtId="3" fontId="7" fillId="5" borderId="11" xfId="0" applyNumberFormat="1" applyFont="1" applyFill="1" applyBorder="1" applyAlignment="1">
      <alignment vertical="center"/>
    </xf>
    <xf numFmtId="3" fontId="9" fillId="2" borderId="11" xfId="0" applyNumberFormat="1" applyFont="1" applyFill="1" applyBorder="1" applyAlignment="1">
      <alignment vertical="center"/>
    </xf>
    <xf numFmtId="3" fontId="18" fillId="5" borderId="11" xfId="0" applyNumberFormat="1" applyFont="1" applyFill="1" applyBorder="1" applyAlignment="1">
      <alignment vertical="center"/>
    </xf>
    <xf numFmtId="3" fontId="7" fillId="5" borderId="13" xfId="0" applyNumberFormat="1" applyFont="1" applyFill="1" applyBorder="1" applyAlignment="1">
      <alignment vertical="center"/>
    </xf>
    <xf numFmtId="3" fontId="8" fillId="2" borderId="8" xfId="0" applyNumberFormat="1" applyFont="1" applyFill="1" applyBorder="1"/>
    <xf numFmtId="3" fontId="7" fillId="3" borderId="11" xfId="0" applyNumberFormat="1" applyFont="1" applyFill="1" applyBorder="1"/>
    <xf numFmtId="3" fontId="10" fillId="2" borderId="11" xfId="0" applyNumberFormat="1" applyFont="1" applyFill="1" applyBorder="1"/>
    <xf numFmtId="3" fontId="10" fillId="5" borderId="11" xfId="0" applyNumberFormat="1" applyFont="1" applyFill="1" applyBorder="1"/>
    <xf numFmtId="3" fontId="9" fillId="2" borderId="11" xfId="0" applyNumberFormat="1" applyFont="1" applyFill="1" applyBorder="1"/>
    <xf numFmtId="3" fontId="8" fillId="3" borderId="11" xfId="0" applyNumberFormat="1" applyFont="1" applyFill="1" applyBorder="1"/>
    <xf numFmtId="3" fontId="8" fillId="5" borderId="11" xfId="0" applyNumberFormat="1" applyFont="1" applyFill="1" applyBorder="1"/>
    <xf numFmtId="3" fontId="8" fillId="7" borderId="11" xfId="0" applyNumberFormat="1" applyFont="1" applyFill="1" applyBorder="1"/>
    <xf numFmtId="3" fontId="7" fillId="6" borderId="11" xfId="0" applyNumberFormat="1" applyFont="1" applyFill="1" applyBorder="1"/>
    <xf numFmtId="3" fontId="8" fillId="2" borderId="24" xfId="0" applyNumberFormat="1" applyFont="1" applyFill="1" applyBorder="1"/>
    <xf numFmtId="3" fontId="7" fillId="5" borderId="25" xfId="0" applyNumberFormat="1" applyFont="1" applyFill="1" applyBorder="1"/>
    <xf numFmtId="3" fontId="18" fillId="2" borderId="26" xfId="0" applyNumberFormat="1" applyFont="1" applyFill="1" applyBorder="1"/>
    <xf numFmtId="3" fontId="7" fillId="2" borderId="24" xfId="0" applyNumberFormat="1" applyFont="1" applyFill="1" applyBorder="1"/>
    <xf numFmtId="3" fontId="7" fillId="2" borderId="13" xfId="0" applyNumberFormat="1" applyFont="1" applyFill="1" applyBorder="1"/>
    <xf numFmtId="0" fontId="2" fillId="0" borderId="27" xfId="0" applyFont="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AEEA-E481-447E-8265-1DFDD7395726}">
  <dimension ref="A1:J24"/>
  <sheetViews>
    <sheetView tabSelected="1" zoomScale="80" zoomScaleNormal="80" workbookViewId="0">
      <selection activeCell="A30" sqref="A30"/>
    </sheetView>
  </sheetViews>
  <sheetFormatPr defaultColWidth="8.5703125" defaultRowHeight="15" x14ac:dyDescent="0.25"/>
  <cols>
    <col min="1" max="1" width="88.42578125" style="12" bestFit="1" customWidth="1"/>
    <col min="2" max="4" width="22" style="12" customWidth="1"/>
    <col min="5" max="5" width="14.42578125" style="12" customWidth="1"/>
    <col min="6" max="16384" width="8.5703125" style="12"/>
  </cols>
  <sheetData>
    <row r="1" spans="1:10" ht="24" thickBot="1" x14ac:dyDescent="0.3">
      <c r="A1" s="111" t="s">
        <v>60</v>
      </c>
      <c r="B1" s="112">
        <v>44713</v>
      </c>
      <c r="C1" s="106">
        <v>44743</v>
      </c>
      <c r="D1" s="106">
        <v>44774</v>
      </c>
      <c r="E1" s="107" t="s">
        <v>0</v>
      </c>
      <c r="F1" s="17"/>
    </row>
    <row r="2" spans="1:10" s="17" customFormat="1" ht="16.5" x14ac:dyDescent="0.25">
      <c r="A2" s="82" t="s">
        <v>49</v>
      </c>
      <c r="B2" s="19">
        <f>SUM(B3:B7)</f>
        <v>594</v>
      </c>
      <c r="C2" s="20">
        <f>SUM(C3:C7)</f>
        <v>567</v>
      </c>
      <c r="D2" s="20">
        <f>SUM(D3:D7)</f>
        <v>234</v>
      </c>
      <c r="E2" s="21">
        <f>SUM(B2:D2)</f>
        <v>1395</v>
      </c>
    </row>
    <row r="3" spans="1:10" s="17" customFormat="1" ht="18" x14ac:dyDescent="0.25">
      <c r="A3" s="22" t="s">
        <v>63</v>
      </c>
      <c r="B3" s="23">
        <v>288</v>
      </c>
      <c r="C3" s="24">
        <v>173</v>
      </c>
      <c r="D3" s="24">
        <v>16</v>
      </c>
      <c r="E3" s="25">
        <f>SUM(B3:D3)</f>
        <v>477</v>
      </c>
      <c r="G3" s="72"/>
      <c r="H3" s="72"/>
      <c r="I3" s="72"/>
      <c r="J3" s="72"/>
    </row>
    <row r="4" spans="1:10" s="17" customFormat="1" ht="18" x14ac:dyDescent="0.25">
      <c r="A4" s="22" t="s">
        <v>64</v>
      </c>
      <c r="B4" s="26">
        <v>296</v>
      </c>
      <c r="C4" s="27">
        <v>132</v>
      </c>
      <c r="D4" s="27">
        <v>4</v>
      </c>
      <c r="E4" s="28">
        <f t="shared" ref="E4:E7" si="0">SUM(B4:D4)</f>
        <v>432</v>
      </c>
      <c r="F4" s="72"/>
      <c r="G4" s="29"/>
      <c r="H4" s="29"/>
    </row>
    <row r="5" spans="1:10" s="17" customFormat="1" ht="18" x14ac:dyDescent="0.25">
      <c r="A5" s="22" t="s">
        <v>65</v>
      </c>
      <c r="B5" s="23">
        <v>3</v>
      </c>
      <c r="C5" s="24">
        <v>8</v>
      </c>
      <c r="D5" s="24">
        <v>1</v>
      </c>
      <c r="E5" s="25">
        <f t="shared" si="0"/>
        <v>12</v>
      </c>
      <c r="G5" s="30"/>
      <c r="H5" s="30"/>
    </row>
    <row r="6" spans="1:10" s="17" customFormat="1" ht="18" x14ac:dyDescent="0.25">
      <c r="A6" s="22" t="s">
        <v>66</v>
      </c>
      <c r="B6" s="26">
        <v>4</v>
      </c>
      <c r="C6" s="27">
        <v>4</v>
      </c>
      <c r="D6" s="27">
        <v>0</v>
      </c>
      <c r="E6" s="28">
        <f t="shared" si="0"/>
        <v>8</v>
      </c>
      <c r="G6" s="30"/>
      <c r="H6" s="30"/>
    </row>
    <row r="7" spans="1:10" s="17" customFormat="1" ht="18" x14ac:dyDescent="0.25">
      <c r="A7" s="22" t="s">
        <v>67</v>
      </c>
      <c r="B7" s="23">
        <v>3</v>
      </c>
      <c r="C7" s="24">
        <v>250</v>
      </c>
      <c r="D7" s="24">
        <v>213</v>
      </c>
      <c r="E7" s="25">
        <f t="shared" si="0"/>
        <v>466</v>
      </c>
      <c r="F7" s="79"/>
      <c r="G7" s="30"/>
      <c r="H7" s="30"/>
    </row>
    <row r="8" spans="1:10" s="17" customFormat="1" ht="16.5" x14ac:dyDescent="0.25">
      <c r="A8" s="22"/>
      <c r="B8" s="26"/>
      <c r="C8" s="27"/>
      <c r="D8" s="27"/>
      <c r="E8" s="28"/>
      <c r="G8" s="30"/>
      <c r="H8" s="30"/>
    </row>
    <row r="9" spans="1:10" s="17" customFormat="1" ht="16.5" x14ac:dyDescent="0.25">
      <c r="A9" s="82" t="s">
        <v>31</v>
      </c>
      <c r="B9" s="100">
        <v>185</v>
      </c>
      <c r="C9" s="87">
        <v>131</v>
      </c>
      <c r="D9" s="87">
        <v>13</v>
      </c>
      <c r="E9" s="70">
        <v>329</v>
      </c>
      <c r="G9" s="29"/>
      <c r="H9" s="29"/>
    </row>
    <row r="10" spans="1:10" s="17" customFormat="1" ht="16.5" x14ac:dyDescent="0.25">
      <c r="A10" s="36" t="s">
        <v>11</v>
      </c>
      <c r="B10" s="26">
        <v>24</v>
      </c>
      <c r="C10" s="27">
        <v>0</v>
      </c>
      <c r="D10" s="27">
        <v>0</v>
      </c>
      <c r="E10" s="28">
        <v>24</v>
      </c>
      <c r="G10" s="30"/>
      <c r="H10" s="30"/>
    </row>
    <row r="11" spans="1:10" s="17" customFormat="1" ht="16.5" x14ac:dyDescent="0.25">
      <c r="A11" s="36" t="s">
        <v>16</v>
      </c>
      <c r="B11" s="23">
        <v>52</v>
      </c>
      <c r="C11" s="24">
        <v>0</v>
      </c>
      <c r="D11" s="24">
        <v>0</v>
      </c>
      <c r="E11" s="25">
        <v>52</v>
      </c>
      <c r="G11" s="30"/>
      <c r="H11" s="30"/>
    </row>
    <row r="12" spans="1:10" s="17" customFormat="1" ht="18" x14ac:dyDescent="0.25">
      <c r="A12" s="36" t="s">
        <v>68</v>
      </c>
      <c r="B12" s="26">
        <v>9</v>
      </c>
      <c r="C12" s="27">
        <v>0</v>
      </c>
      <c r="D12" s="27">
        <v>0</v>
      </c>
      <c r="E12" s="28">
        <v>9</v>
      </c>
    </row>
    <row r="13" spans="1:10" s="17" customFormat="1" ht="16.5" x14ac:dyDescent="0.25">
      <c r="A13" s="36" t="s">
        <v>3</v>
      </c>
      <c r="B13" s="23">
        <v>100</v>
      </c>
      <c r="C13" s="24">
        <v>131</v>
      </c>
      <c r="D13" s="24">
        <v>13</v>
      </c>
      <c r="E13" s="25">
        <v>244</v>
      </c>
    </row>
    <row r="14" spans="1:10" s="17" customFormat="1" ht="16.5" x14ac:dyDescent="0.25">
      <c r="A14" s="36"/>
      <c r="B14" s="26"/>
      <c r="C14" s="27"/>
      <c r="D14" s="27"/>
      <c r="E14" s="28"/>
    </row>
    <row r="15" spans="1:10" s="17" customFormat="1" ht="16.5" x14ac:dyDescent="0.25">
      <c r="A15" s="82" t="s">
        <v>50</v>
      </c>
      <c r="B15" s="23"/>
      <c r="C15" s="24"/>
      <c r="D15" s="24"/>
      <c r="E15" s="25"/>
    </row>
    <row r="16" spans="1:10" ht="17.45" customHeight="1" thickBot="1" x14ac:dyDescent="0.3">
      <c r="A16" s="16"/>
      <c r="B16" s="97"/>
      <c r="C16" s="98"/>
      <c r="D16" s="98"/>
      <c r="E16" s="99"/>
    </row>
    <row r="17" spans="1:5" ht="63" customHeight="1" x14ac:dyDescent="0.25">
      <c r="A17" s="139" t="s">
        <v>62</v>
      </c>
      <c r="B17" s="139"/>
      <c r="C17" s="139"/>
      <c r="D17" s="139"/>
      <c r="E17" s="139"/>
    </row>
    <row r="18" spans="1:5" ht="17.25" x14ac:dyDescent="0.25">
      <c r="A18" s="12" t="s">
        <v>92</v>
      </c>
    </row>
    <row r="19" spans="1:5" ht="17.25" x14ac:dyDescent="0.25">
      <c r="A19" s="12" t="s">
        <v>93</v>
      </c>
    </row>
    <row r="20" spans="1:5" ht="17.25" x14ac:dyDescent="0.25">
      <c r="A20" s="12" t="s">
        <v>94</v>
      </c>
    </row>
    <row r="21" spans="1:5" ht="17.25" x14ac:dyDescent="0.25">
      <c r="A21" s="12" t="s">
        <v>95</v>
      </c>
    </row>
    <row r="22" spans="1:5" ht="17.25" x14ac:dyDescent="0.25">
      <c r="A22" s="12" t="s">
        <v>96</v>
      </c>
    </row>
    <row r="23" spans="1:5" ht="17.25" x14ac:dyDescent="0.25">
      <c r="A23" s="12" t="s">
        <v>69</v>
      </c>
    </row>
    <row r="24" spans="1:5" x14ac:dyDescent="0.25">
      <c r="A24" s="13" t="s">
        <v>54</v>
      </c>
    </row>
  </sheetData>
  <mergeCells count="1">
    <mergeCell ref="A17:E17"/>
  </mergeCells>
  <phoneticPr fontId="1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642DD-966E-44BE-9FCE-F17833A71B77}">
  <dimension ref="A1:P98"/>
  <sheetViews>
    <sheetView zoomScale="80" zoomScaleNormal="80" workbookViewId="0">
      <selection activeCell="I22" sqref="I22"/>
    </sheetView>
  </sheetViews>
  <sheetFormatPr defaultColWidth="8.5703125" defaultRowHeight="17.25" x14ac:dyDescent="0.25"/>
  <cols>
    <col min="1" max="1" width="89.7109375" style="1" bestFit="1" customWidth="1"/>
    <col min="2" max="5" width="21.7109375" style="42" customWidth="1"/>
    <col min="6" max="6" width="8.5703125" style="1"/>
    <col min="7" max="7" width="8.5703125" style="9"/>
    <col min="8" max="8" width="8.5703125" style="1" customWidth="1"/>
    <col min="9" max="9" width="9.5703125" style="3" bestFit="1" customWidth="1"/>
    <col min="10" max="16384" width="8.5703125" style="1"/>
  </cols>
  <sheetData>
    <row r="1" spans="1:9" ht="30.75" customHeight="1" thickBot="1" x14ac:dyDescent="0.3">
      <c r="A1" s="113" t="s">
        <v>59</v>
      </c>
      <c r="B1" s="114">
        <v>44713</v>
      </c>
      <c r="C1" s="108">
        <v>44743</v>
      </c>
      <c r="D1" s="109">
        <v>44774</v>
      </c>
      <c r="E1" s="110" t="s">
        <v>0</v>
      </c>
    </row>
    <row r="2" spans="1:9" ht="16.5" x14ac:dyDescent="0.25">
      <c r="A2" s="57" t="s">
        <v>29</v>
      </c>
      <c r="B2" s="115">
        <f>SUM(B3:B5)</f>
        <v>594</v>
      </c>
      <c r="C2" s="80">
        <f>SUM(C3:C5)</f>
        <v>567</v>
      </c>
      <c r="D2" s="80">
        <f t="shared" ref="D2" si="0">SUM(D3:D5)</f>
        <v>234</v>
      </c>
      <c r="E2" s="61">
        <f>SUM(B2:D2)</f>
        <v>1395</v>
      </c>
    </row>
    <row r="3" spans="1:9" ht="16.5" x14ac:dyDescent="0.25">
      <c r="A3" s="22" t="s">
        <v>4</v>
      </c>
      <c r="B3" s="116">
        <v>18</v>
      </c>
      <c r="C3" s="43">
        <v>33</v>
      </c>
      <c r="D3" s="43">
        <v>20</v>
      </c>
      <c r="E3" s="62">
        <f>SUM(B3:D3)</f>
        <v>71</v>
      </c>
    </row>
    <row r="4" spans="1:9" ht="16.5" x14ac:dyDescent="0.25">
      <c r="A4" s="22" t="s">
        <v>5</v>
      </c>
      <c r="B4" s="117">
        <v>576</v>
      </c>
      <c r="C4" s="44">
        <v>533</v>
      </c>
      <c r="D4" s="44">
        <v>214</v>
      </c>
      <c r="E4" s="63">
        <f>SUM(B4:D4)</f>
        <v>1323</v>
      </c>
      <c r="I4" s="1"/>
    </row>
    <row r="5" spans="1:9" ht="16.5" x14ac:dyDescent="0.25">
      <c r="A5" s="22" t="s">
        <v>38</v>
      </c>
      <c r="B5" s="118">
        <v>0</v>
      </c>
      <c r="C5" s="45">
        <v>1</v>
      </c>
      <c r="D5" s="45">
        <v>0</v>
      </c>
      <c r="E5" s="64">
        <f>SUM(B5:D5)</f>
        <v>1</v>
      </c>
      <c r="I5" s="1"/>
    </row>
    <row r="6" spans="1:9" ht="16.5" x14ac:dyDescent="0.25">
      <c r="A6" s="22"/>
      <c r="B6" s="117"/>
      <c r="C6" s="44"/>
      <c r="D6" s="44"/>
      <c r="E6" s="63"/>
      <c r="I6" s="1"/>
    </row>
    <row r="7" spans="1:9" ht="16.5" x14ac:dyDescent="0.25">
      <c r="A7" s="51" t="s">
        <v>32</v>
      </c>
      <c r="B7" s="119">
        <f>SUM(B8+B16)</f>
        <v>594</v>
      </c>
      <c r="C7" s="60">
        <f t="shared" ref="C7:D7" si="1">SUM(C8+C16)</f>
        <v>567</v>
      </c>
      <c r="D7" s="60">
        <f t="shared" si="1"/>
        <v>234</v>
      </c>
      <c r="E7" s="65">
        <f t="shared" ref="E7:E23" si="2">SUM(B7:D7)</f>
        <v>1395</v>
      </c>
      <c r="H7" s="8"/>
      <c r="I7" s="1"/>
    </row>
    <row r="8" spans="1:9" ht="16.5" x14ac:dyDescent="0.25">
      <c r="A8" s="22" t="s">
        <v>55</v>
      </c>
      <c r="B8" s="120">
        <f>SUM(B9:B15)</f>
        <v>273</v>
      </c>
      <c r="C8" s="76">
        <f t="shared" ref="C8:D8" si="3">SUM(C9:C15)</f>
        <v>228</v>
      </c>
      <c r="D8" s="76">
        <f t="shared" si="3"/>
        <v>80</v>
      </c>
      <c r="E8" s="77">
        <f t="shared" si="2"/>
        <v>581</v>
      </c>
      <c r="I8" s="1"/>
    </row>
    <row r="9" spans="1:9" ht="16.5" x14ac:dyDescent="0.25">
      <c r="A9" s="78" t="s">
        <v>1</v>
      </c>
      <c r="B9" s="118">
        <v>110</v>
      </c>
      <c r="C9" s="45">
        <v>65</v>
      </c>
      <c r="D9" s="45">
        <v>23</v>
      </c>
      <c r="E9" s="64">
        <f t="shared" si="2"/>
        <v>198</v>
      </c>
      <c r="I9" s="1"/>
    </row>
    <row r="10" spans="1:9" ht="16.5" x14ac:dyDescent="0.25">
      <c r="A10" s="78" t="s">
        <v>25</v>
      </c>
      <c r="B10" s="117">
        <v>9</v>
      </c>
      <c r="C10" s="44">
        <v>29</v>
      </c>
      <c r="D10" s="44">
        <v>5</v>
      </c>
      <c r="E10" s="63">
        <f t="shared" si="2"/>
        <v>43</v>
      </c>
      <c r="I10" s="1"/>
    </row>
    <row r="11" spans="1:9" ht="16.5" x14ac:dyDescent="0.25">
      <c r="A11" s="78" t="s">
        <v>2</v>
      </c>
      <c r="B11" s="121">
        <v>52</v>
      </c>
      <c r="C11" s="47">
        <v>47</v>
      </c>
      <c r="D11" s="47">
        <v>25</v>
      </c>
      <c r="E11" s="66">
        <f t="shared" si="2"/>
        <v>124</v>
      </c>
      <c r="I11" s="1"/>
    </row>
    <row r="12" spans="1:9" ht="16.5" x14ac:dyDescent="0.25">
      <c r="A12" s="78" t="s">
        <v>24</v>
      </c>
      <c r="B12" s="117">
        <v>37</v>
      </c>
      <c r="C12" s="44">
        <v>44</v>
      </c>
      <c r="D12" s="44">
        <v>16</v>
      </c>
      <c r="E12" s="63">
        <f t="shared" si="2"/>
        <v>97</v>
      </c>
      <c r="I12" s="1"/>
    </row>
    <row r="13" spans="1:9" ht="16.5" x14ac:dyDescent="0.25">
      <c r="A13" s="78" t="s">
        <v>27</v>
      </c>
      <c r="B13" s="121">
        <v>4</v>
      </c>
      <c r="C13" s="47">
        <v>5</v>
      </c>
      <c r="D13" s="47">
        <v>0</v>
      </c>
      <c r="E13" s="66">
        <f t="shared" si="2"/>
        <v>9</v>
      </c>
    </row>
    <row r="14" spans="1:9" ht="16.5" x14ac:dyDescent="0.25">
      <c r="A14" s="78" t="s">
        <v>26</v>
      </c>
      <c r="B14" s="117">
        <v>55</v>
      </c>
      <c r="C14" s="44">
        <v>0</v>
      </c>
      <c r="D14" s="44">
        <v>0</v>
      </c>
      <c r="E14" s="63">
        <f t="shared" si="2"/>
        <v>55</v>
      </c>
    </row>
    <row r="15" spans="1:9" ht="16.5" x14ac:dyDescent="0.25">
      <c r="A15" s="78" t="s">
        <v>6</v>
      </c>
      <c r="B15" s="121">
        <v>6</v>
      </c>
      <c r="C15" s="47">
        <v>38</v>
      </c>
      <c r="D15" s="47">
        <v>11</v>
      </c>
      <c r="E15" s="66">
        <f t="shared" si="2"/>
        <v>55</v>
      </c>
    </row>
    <row r="16" spans="1:9" ht="16.5" x14ac:dyDescent="0.25">
      <c r="A16" s="22" t="s">
        <v>7</v>
      </c>
      <c r="B16" s="120">
        <f>SUM(B17:B23)</f>
        <v>321</v>
      </c>
      <c r="C16" s="76">
        <f t="shared" ref="C16:D16" si="4">SUM(C17:C23)</f>
        <v>339</v>
      </c>
      <c r="D16" s="76">
        <f t="shared" si="4"/>
        <v>154</v>
      </c>
      <c r="E16" s="77">
        <f t="shared" si="2"/>
        <v>814</v>
      </c>
    </row>
    <row r="17" spans="1:16" ht="16.5" x14ac:dyDescent="0.25">
      <c r="A17" s="78" t="s">
        <v>1</v>
      </c>
      <c r="B17" s="121">
        <v>168</v>
      </c>
      <c r="C17" s="47">
        <v>124</v>
      </c>
      <c r="D17" s="47">
        <v>45</v>
      </c>
      <c r="E17" s="66">
        <f t="shared" si="2"/>
        <v>337</v>
      </c>
    </row>
    <row r="18" spans="1:16" ht="16.5" x14ac:dyDescent="0.25">
      <c r="A18" s="78" t="s">
        <v>25</v>
      </c>
      <c r="B18" s="117">
        <v>80</v>
      </c>
      <c r="C18" s="44">
        <v>118</v>
      </c>
      <c r="D18" s="44">
        <v>45</v>
      </c>
      <c r="E18" s="63">
        <f t="shared" si="2"/>
        <v>243</v>
      </c>
    </row>
    <row r="19" spans="1:16" ht="16.5" x14ac:dyDescent="0.25">
      <c r="A19" s="78" t="s">
        <v>2</v>
      </c>
      <c r="B19" s="121">
        <v>29</v>
      </c>
      <c r="C19" s="47">
        <v>35</v>
      </c>
      <c r="D19" s="47">
        <v>26</v>
      </c>
      <c r="E19" s="66">
        <f t="shared" si="2"/>
        <v>90</v>
      </c>
    </row>
    <row r="20" spans="1:16" ht="15" customHeight="1" x14ac:dyDescent="0.25">
      <c r="A20" s="83" t="s">
        <v>24</v>
      </c>
      <c r="B20" s="117">
        <v>0</v>
      </c>
      <c r="C20" s="44">
        <v>0</v>
      </c>
      <c r="D20" s="44">
        <v>0</v>
      </c>
      <c r="E20" s="63">
        <f t="shared" si="2"/>
        <v>0</v>
      </c>
    </row>
    <row r="21" spans="1:16" ht="16.5" x14ac:dyDescent="0.25">
      <c r="A21" s="78" t="s">
        <v>27</v>
      </c>
      <c r="B21" s="121">
        <v>21</v>
      </c>
      <c r="C21" s="47">
        <v>39</v>
      </c>
      <c r="D21" s="47">
        <v>27</v>
      </c>
      <c r="E21" s="66">
        <f t="shared" si="2"/>
        <v>87</v>
      </c>
      <c r="P21" s="85"/>
    </row>
    <row r="22" spans="1:16" ht="16.5" x14ac:dyDescent="0.25">
      <c r="A22" s="78" t="s">
        <v>26</v>
      </c>
      <c r="B22" s="117">
        <v>0</v>
      </c>
      <c r="C22" s="44">
        <v>0</v>
      </c>
      <c r="D22" s="44">
        <v>0</v>
      </c>
      <c r="E22" s="63">
        <f t="shared" si="2"/>
        <v>0</v>
      </c>
      <c r="H22" s="3"/>
      <c r="I22" s="1"/>
    </row>
    <row r="23" spans="1:16" ht="16.5" x14ac:dyDescent="0.25">
      <c r="A23" s="78" t="s">
        <v>6</v>
      </c>
      <c r="B23" s="121">
        <v>23</v>
      </c>
      <c r="C23" s="47">
        <v>23</v>
      </c>
      <c r="D23" s="47">
        <v>11</v>
      </c>
      <c r="E23" s="66">
        <f t="shared" si="2"/>
        <v>57</v>
      </c>
      <c r="H23" s="3"/>
      <c r="I23" s="1"/>
    </row>
    <row r="24" spans="1:16" ht="16.5" x14ac:dyDescent="0.25">
      <c r="A24" s="22" t="s">
        <v>23</v>
      </c>
      <c r="B24" s="120">
        <v>0</v>
      </c>
      <c r="C24" s="76">
        <v>0</v>
      </c>
      <c r="D24" s="76">
        <v>0</v>
      </c>
      <c r="E24" s="77">
        <f>SUM(B24:D24)</f>
        <v>0</v>
      </c>
      <c r="H24" s="3"/>
      <c r="I24" s="1"/>
    </row>
    <row r="25" spans="1:16" ht="16.5" x14ac:dyDescent="0.25">
      <c r="A25" s="52"/>
      <c r="B25" s="121"/>
      <c r="C25" s="47"/>
      <c r="D25" s="47"/>
      <c r="E25" s="66"/>
      <c r="H25" s="3"/>
      <c r="I25" s="1"/>
    </row>
    <row r="26" spans="1:16" ht="16.5" x14ac:dyDescent="0.25">
      <c r="A26" s="18" t="s">
        <v>34</v>
      </c>
      <c r="B26" s="122">
        <f>SUM(B27:B29)</f>
        <v>594</v>
      </c>
      <c r="C26" s="46">
        <f t="shared" ref="C26:D26" si="5">SUM(C27:C29)</f>
        <v>567</v>
      </c>
      <c r="D26" s="46">
        <f t="shared" si="5"/>
        <v>234</v>
      </c>
      <c r="E26" s="67">
        <f>SUM(B26:D26)</f>
        <v>1395</v>
      </c>
      <c r="F26" s="2"/>
      <c r="G26" s="14"/>
      <c r="H26" s="3"/>
      <c r="I26" s="1"/>
    </row>
    <row r="27" spans="1:16" ht="16.5" x14ac:dyDescent="0.25">
      <c r="A27" s="22" t="s">
        <v>51</v>
      </c>
      <c r="B27" s="121">
        <v>0</v>
      </c>
      <c r="C27" s="47">
        <v>0</v>
      </c>
      <c r="D27" s="47">
        <v>21</v>
      </c>
      <c r="E27" s="66">
        <f>SUM(B27:D27)</f>
        <v>21</v>
      </c>
      <c r="F27" s="2"/>
      <c r="G27" s="14"/>
      <c r="H27" s="3"/>
      <c r="I27" s="1"/>
    </row>
    <row r="28" spans="1:16" ht="18" x14ac:dyDescent="0.25">
      <c r="A28" s="22" t="s">
        <v>71</v>
      </c>
      <c r="B28" s="117">
        <v>0</v>
      </c>
      <c r="C28" s="44">
        <v>5</v>
      </c>
      <c r="D28" s="44">
        <v>118</v>
      </c>
      <c r="E28" s="63">
        <f>SUM(B28:D28)</f>
        <v>123</v>
      </c>
      <c r="F28" s="2"/>
      <c r="G28" s="14"/>
    </row>
    <row r="29" spans="1:16" ht="16.5" x14ac:dyDescent="0.25">
      <c r="A29" s="22" t="s">
        <v>8</v>
      </c>
      <c r="B29" s="121">
        <v>594</v>
      </c>
      <c r="C29" s="47">
        <v>562</v>
      </c>
      <c r="D29" s="47">
        <v>95</v>
      </c>
      <c r="E29" s="66">
        <f>SUM(B29:D29)</f>
        <v>1251</v>
      </c>
      <c r="F29" s="2"/>
      <c r="G29" s="14"/>
    </row>
    <row r="30" spans="1:16" ht="16.5" x14ac:dyDescent="0.25">
      <c r="A30" s="22"/>
      <c r="B30" s="117"/>
      <c r="C30" s="44"/>
      <c r="D30" s="44"/>
      <c r="E30" s="63"/>
    </row>
    <row r="31" spans="1:16" ht="16.5" x14ac:dyDescent="0.25">
      <c r="A31" s="18" t="s">
        <v>33</v>
      </c>
      <c r="B31" s="119">
        <f>SUM(B33+B34+B41+B32)</f>
        <v>594</v>
      </c>
      <c r="C31" s="60">
        <f>SUM(C33+C34+C41+C32)</f>
        <v>567</v>
      </c>
      <c r="D31" s="60">
        <f>SUM(D33+D34+D41+D32)</f>
        <v>234</v>
      </c>
      <c r="E31" s="65">
        <f t="shared" ref="E31:E41" si="6">SUM(B31:D31)</f>
        <v>1395</v>
      </c>
    </row>
    <row r="32" spans="1:16" ht="18" x14ac:dyDescent="0.25">
      <c r="A32" s="52" t="s">
        <v>72</v>
      </c>
      <c r="B32" s="117">
        <v>0</v>
      </c>
      <c r="C32" s="44">
        <v>22</v>
      </c>
      <c r="D32" s="44">
        <v>175</v>
      </c>
      <c r="E32" s="63">
        <f>SUM(B32:D32)</f>
        <v>197</v>
      </c>
      <c r="I32" s="5"/>
      <c r="J32" s="5"/>
      <c r="K32" s="5"/>
      <c r="L32" s="5"/>
      <c r="M32" s="5"/>
      <c r="N32" s="5"/>
      <c r="O32" s="5"/>
      <c r="P32" s="5"/>
    </row>
    <row r="33" spans="1:16" ht="16.5" x14ac:dyDescent="0.25">
      <c r="A33" s="52" t="s">
        <v>45</v>
      </c>
      <c r="B33" s="121">
        <v>211</v>
      </c>
      <c r="C33" s="47">
        <v>152</v>
      </c>
      <c r="D33" s="47">
        <v>16</v>
      </c>
      <c r="E33" s="66">
        <f t="shared" si="6"/>
        <v>379</v>
      </c>
      <c r="I33" s="5"/>
      <c r="J33" s="5"/>
      <c r="K33" s="5"/>
      <c r="L33" s="5"/>
      <c r="M33" s="5"/>
      <c r="N33" s="5"/>
      <c r="O33" s="5"/>
      <c r="P33" s="5"/>
    </row>
    <row r="34" spans="1:16" ht="16.5" x14ac:dyDescent="0.25">
      <c r="A34" s="52" t="s">
        <v>46</v>
      </c>
      <c r="B34" s="117">
        <v>380</v>
      </c>
      <c r="C34" s="44">
        <v>385</v>
      </c>
      <c r="D34" s="44">
        <v>42</v>
      </c>
      <c r="E34" s="63">
        <f t="shared" si="6"/>
        <v>807</v>
      </c>
      <c r="F34" s="2"/>
      <c r="J34" s="3"/>
      <c r="K34" s="3"/>
      <c r="L34" s="3"/>
      <c r="M34" s="3"/>
      <c r="N34" s="3"/>
      <c r="O34" s="3"/>
      <c r="P34" s="3"/>
    </row>
    <row r="35" spans="1:16" ht="16.5" x14ac:dyDescent="0.25">
      <c r="A35" s="78" t="s">
        <v>47</v>
      </c>
      <c r="B35" s="121">
        <v>30</v>
      </c>
      <c r="C35" s="47">
        <v>24</v>
      </c>
      <c r="D35" s="47">
        <v>4</v>
      </c>
      <c r="E35" s="66">
        <f t="shared" si="6"/>
        <v>58</v>
      </c>
      <c r="F35" s="2"/>
      <c r="G35" s="10"/>
      <c r="I35" s="5"/>
      <c r="J35" s="5"/>
      <c r="K35" s="5"/>
      <c r="L35" s="5"/>
      <c r="M35" s="5"/>
      <c r="N35" s="5"/>
      <c r="O35" s="5"/>
      <c r="P35" s="5"/>
    </row>
    <row r="36" spans="1:16" ht="16.5" x14ac:dyDescent="0.25">
      <c r="A36" s="78" t="s">
        <v>48</v>
      </c>
      <c r="B36" s="117">
        <v>350</v>
      </c>
      <c r="C36" s="44">
        <v>361</v>
      </c>
      <c r="D36" s="44">
        <v>38</v>
      </c>
      <c r="E36" s="63">
        <f t="shared" si="6"/>
        <v>749</v>
      </c>
      <c r="F36" s="81"/>
      <c r="G36" s="81"/>
      <c r="H36" s="81"/>
      <c r="I36" s="81"/>
      <c r="J36" s="81"/>
      <c r="K36" s="55"/>
      <c r="L36" s="5"/>
      <c r="M36" s="5"/>
      <c r="N36" s="5"/>
      <c r="O36" s="5"/>
      <c r="P36" s="5"/>
    </row>
    <row r="37" spans="1:16" ht="16.5" x14ac:dyDescent="0.25">
      <c r="A37" s="84" t="s">
        <v>52</v>
      </c>
      <c r="B37" s="121">
        <v>266</v>
      </c>
      <c r="C37" s="47">
        <v>108</v>
      </c>
      <c r="D37" s="47">
        <v>0</v>
      </c>
      <c r="E37" s="66">
        <f t="shared" si="6"/>
        <v>374</v>
      </c>
      <c r="F37" s="2"/>
      <c r="G37" s="10"/>
      <c r="I37" s="5"/>
      <c r="J37" s="5"/>
      <c r="K37" s="5"/>
      <c r="L37" s="5"/>
      <c r="M37" s="5"/>
      <c r="N37" s="5"/>
      <c r="O37" s="5"/>
      <c r="P37" s="5"/>
    </row>
    <row r="38" spans="1:16" ht="16.5" x14ac:dyDescent="0.25">
      <c r="A38" s="84" t="s">
        <v>53</v>
      </c>
      <c r="B38" s="117">
        <v>77</v>
      </c>
      <c r="C38" s="44">
        <v>21</v>
      </c>
      <c r="D38" s="44">
        <v>0</v>
      </c>
      <c r="E38" s="63">
        <f t="shared" si="6"/>
        <v>98</v>
      </c>
      <c r="F38" s="2"/>
      <c r="G38" s="14"/>
      <c r="I38" s="5"/>
      <c r="J38" s="5"/>
      <c r="K38" s="5"/>
      <c r="L38" s="5"/>
      <c r="M38" s="5"/>
      <c r="N38" s="5"/>
      <c r="O38" s="5"/>
      <c r="P38" s="5"/>
    </row>
    <row r="39" spans="1:16" ht="18" x14ac:dyDescent="0.25">
      <c r="A39" s="84" t="s">
        <v>73</v>
      </c>
      <c r="B39" s="121">
        <v>4</v>
      </c>
      <c r="C39" s="47">
        <v>4</v>
      </c>
      <c r="D39" s="47">
        <v>0</v>
      </c>
      <c r="E39" s="66">
        <f t="shared" si="6"/>
        <v>8</v>
      </c>
      <c r="F39" s="81"/>
      <c r="G39" s="81"/>
      <c r="H39" s="81"/>
      <c r="I39" s="81"/>
      <c r="J39" s="81"/>
      <c r="K39" s="5"/>
      <c r="L39" s="5"/>
      <c r="M39" s="5"/>
      <c r="N39" s="5"/>
      <c r="O39" s="5"/>
      <c r="P39" s="5"/>
    </row>
    <row r="40" spans="1:16" ht="18" x14ac:dyDescent="0.25">
      <c r="A40" s="84" t="s">
        <v>74</v>
      </c>
      <c r="B40" s="117">
        <v>3</v>
      </c>
      <c r="C40" s="44">
        <v>228</v>
      </c>
      <c r="D40" s="44">
        <v>38</v>
      </c>
      <c r="E40" s="63">
        <f t="shared" si="6"/>
        <v>269</v>
      </c>
      <c r="F40" s="2"/>
      <c r="G40" s="10"/>
      <c r="J40" s="3"/>
      <c r="K40" s="3"/>
      <c r="L40" s="3"/>
      <c r="M40" s="3"/>
      <c r="N40" s="3"/>
      <c r="O40" s="3"/>
      <c r="P40" s="3"/>
    </row>
    <row r="41" spans="1:16" ht="21" customHeight="1" x14ac:dyDescent="0.25">
      <c r="A41" s="52" t="s">
        <v>75</v>
      </c>
      <c r="B41" s="121">
        <v>3</v>
      </c>
      <c r="C41" s="47">
        <v>8</v>
      </c>
      <c r="D41" s="47">
        <v>1</v>
      </c>
      <c r="E41" s="66">
        <f t="shared" si="6"/>
        <v>12</v>
      </c>
      <c r="F41" s="2"/>
      <c r="G41" s="55"/>
      <c r="I41" s="5"/>
      <c r="J41" s="5"/>
      <c r="K41" s="5"/>
      <c r="L41" s="5"/>
      <c r="M41" s="5"/>
      <c r="N41" s="5"/>
      <c r="O41" s="5"/>
      <c r="P41" s="5"/>
    </row>
    <row r="42" spans="1:16" ht="16.5" x14ac:dyDescent="0.25">
      <c r="A42" s="22"/>
      <c r="B42" s="117"/>
      <c r="C42" s="44"/>
      <c r="D42" s="44"/>
      <c r="E42" s="63"/>
      <c r="F42" s="2"/>
      <c r="G42" s="10"/>
    </row>
    <row r="43" spans="1:16" ht="16.5" x14ac:dyDescent="0.25">
      <c r="A43" s="18" t="s">
        <v>56</v>
      </c>
      <c r="B43" s="119">
        <f>SUM(B44+B46+B48+B50+B52)</f>
        <v>594</v>
      </c>
      <c r="C43" s="60">
        <f t="shared" ref="C43:E43" si="7">SUM(C44+C46+C48+C50+C52)</f>
        <v>567</v>
      </c>
      <c r="D43" s="60">
        <f t="shared" si="7"/>
        <v>234</v>
      </c>
      <c r="E43" s="65">
        <f t="shared" si="7"/>
        <v>1395</v>
      </c>
      <c r="F43" s="2"/>
      <c r="G43" s="10"/>
    </row>
    <row r="44" spans="1:16" ht="18" x14ac:dyDescent="0.25">
      <c r="A44" s="52" t="s">
        <v>76</v>
      </c>
      <c r="B44" s="117">
        <v>288</v>
      </c>
      <c r="C44" s="44">
        <v>173</v>
      </c>
      <c r="D44" s="44">
        <v>16</v>
      </c>
      <c r="E44" s="63">
        <f t="shared" ref="E44:E52" si="8">SUM(B44:D44)</f>
        <v>477</v>
      </c>
      <c r="F44" s="2"/>
      <c r="G44" s="10"/>
    </row>
    <row r="45" spans="1:16" ht="16.5" x14ac:dyDescent="0.25">
      <c r="A45" s="78" t="s">
        <v>57</v>
      </c>
      <c r="B45" s="121">
        <v>1</v>
      </c>
      <c r="C45" s="47">
        <v>3</v>
      </c>
      <c r="D45" s="47">
        <v>0</v>
      </c>
      <c r="E45" s="66">
        <f t="shared" si="8"/>
        <v>4</v>
      </c>
      <c r="F45" s="2"/>
      <c r="G45" s="10"/>
    </row>
    <row r="46" spans="1:16" ht="18" x14ac:dyDescent="0.25">
      <c r="A46" s="52" t="s">
        <v>77</v>
      </c>
      <c r="B46" s="117">
        <v>296</v>
      </c>
      <c r="C46" s="44">
        <v>132</v>
      </c>
      <c r="D46" s="44">
        <v>4</v>
      </c>
      <c r="E46" s="63">
        <f t="shared" si="8"/>
        <v>432</v>
      </c>
      <c r="F46" s="81"/>
      <c r="G46" s="10"/>
    </row>
    <row r="47" spans="1:16" ht="16.5" x14ac:dyDescent="0.25">
      <c r="A47" s="78" t="s">
        <v>57</v>
      </c>
      <c r="B47" s="121">
        <v>2</v>
      </c>
      <c r="C47" s="47">
        <v>1</v>
      </c>
      <c r="D47" s="47">
        <v>0</v>
      </c>
      <c r="E47" s="66">
        <f t="shared" si="8"/>
        <v>3</v>
      </c>
      <c r="F47" s="2"/>
      <c r="G47" s="10"/>
    </row>
    <row r="48" spans="1:16" ht="18" x14ac:dyDescent="0.25">
      <c r="A48" s="52" t="s">
        <v>75</v>
      </c>
      <c r="B48" s="117">
        <v>3</v>
      </c>
      <c r="C48" s="44">
        <v>8</v>
      </c>
      <c r="D48" s="44">
        <v>1</v>
      </c>
      <c r="E48" s="63">
        <f t="shared" si="8"/>
        <v>12</v>
      </c>
      <c r="F48" s="2"/>
      <c r="G48" s="10"/>
    </row>
    <row r="49" spans="1:9" ht="16.5" x14ac:dyDescent="0.25">
      <c r="A49" s="78" t="s">
        <v>57</v>
      </c>
      <c r="B49" s="121">
        <v>0</v>
      </c>
      <c r="C49" s="47">
        <v>0</v>
      </c>
      <c r="D49" s="47">
        <v>0</v>
      </c>
      <c r="E49" s="66">
        <f t="shared" si="8"/>
        <v>0</v>
      </c>
      <c r="F49" s="2"/>
      <c r="G49" s="14"/>
    </row>
    <row r="50" spans="1:9" ht="18" x14ac:dyDescent="0.25">
      <c r="A50" s="52" t="s">
        <v>78</v>
      </c>
      <c r="B50" s="117">
        <v>4</v>
      </c>
      <c r="C50" s="44">
        <v>4</v>
      </c>
      <c r="D50" s="44">
        <v>0</v>
      </c>
      <c r="E50" s="63">
        <f t="shared" si="8"/>
        <v>8</v>
      </c>
      <c r="F50" s="2"/>
      <c r="G50" s="14"/>
    </row>
    <row r="51" spans="1:9" ht="16.5" x14ac:dyDescent="0.25">
      <c r="A51" s="78" t="s">
        <v>57</v>
      </c>
      <c r="B51" s="121">
        <v>0</v>
      </c>
      <c r="C51" s="47">
        <v>0</v>
      </c>
      <c r="D51" s="47">
        <v>0</v>
      </c>
      <c r="E51" s="66">
        <f t="shared" si="8"/>
        <v>0</v>
      </c>
      <c r="F51" s="2"/>
      <c r="G51" s="14"/>
    </row>
    <row r="52" spans="1:9" ht="18" x14ac:dyDescent="0.25">
      <c r="A52" s="52" t="s">
        <v>79</v>
      </c>
      <c r="B52" s="117">
        <v>3</v>
      </c>
      <c r="C52" s="44">
        <v>250</v>
      </c>
      <c r="D52" s="44">
        <v>213</v>
      </c>
      <c r="E52" s="63">
        <f t="shared" si="8"/>
        <v>466</v>
      </c>
      <c r="F52" s="2"/>
      <c r="G52" s="14"/>
    </row>
    <row r="53" spans="1:9" ht="16.5" x14ac:dyDescent="0.25">
      <c r="A53" s="22"/>
      <c r="B53" s="121"/>
      <c r="C53" s="47"/>
      <c r="D53" s="47"/>
      <c r="E53" s="66"/>
      <c r="F53" s="2"/>
      <c r="G53" s="14"/>
    </row>
    <row r="54" spans="1:9" ht="16.5" x14ac:dyDescent="0.25">
      <c r="A54" s="18" t="s">
        <v>35</v>
      </c>
      <c r="B54" s="122">
        <f>SUM(B61+B55)</f>
        <v>594</v>
      </c>
      <c r="C54" s="46">
        <f>SUM(C61+C55)</f>
        <v>567</v>
      </c>
      <c r="D54" s="46">
        <f>SUM(D61+D55)</f>
        <v>234</v>
      </c>
      <c r="E54" s="67">
        <f t="shared" ref="E54:E67" si="9">SUM(B54:D54)</f>
        <v>1395</v>
      </c>
      <c r="F54" s="2"/>
      <c r="G54" s="10"/>
    </row>
    <row r="55" spans="1:9" ht="16.5" x14ac:dyDescent="0.25">
      <c r="A55" s="22" t="s">
        <v>55</v>
      </c>
      <c r="B55" s="123">
        <f>SUM(B56:B60)</f>
        <v>273</v>
      </c>
      <c r="C55" s="101">
        <f>SUM(C56:C60)</f>
        <v>228</v>
      </c>
      <c r="D55" s="101">
        <f>SUM(D56:D60)</f>
        <v>80</v>
      </c>
      <c r="E55" s="102">
        <f>SUM(B55:D55)</f>
        <v>581</v>
      </c>
      <c r="F55" s="2"/>
      <c r="G55" s="10"/>
    </row>
    <row r="56" spans="1:9" ht="18" x14ac:dyDescent="0.25">
      <c r="A56" s="78" t="s">
        <v>76</v>
      </c>
      <c r="B56" s="117">
        <v>131</v>
      </c>
      <c r="C56" s="44">
        <v>76</v>
      </c>
      <c r="D56" s="44">
        <v>2</v>
      </c>
      <c r="E56" s="63">
        <f>SUM(B56:D56)</f>
        <v>209</v>
      </c>
      <c r="F56" s="2"/>
      <c r="G56" s="10"/>
    </row>
    <row r="57" spans="1:9" ht="18" x14ac:dyDescent="0.25">
      <c r="A57" s="78" t="s">
        <v>77</v>
      </c>
      <c r="B57" s="121">
        <v>134</v>
      </c>
      <c r="C57" s="47">
        <v>25</v>
      </c>
      <c r="D57" s="47">
        <v>3</v>
      </c>
      <c r="E57" s="66">
        <f>SUM(B57:D57)</f>
        <v>162</v>
      </c>
      <c r="F57" s="2"/>
      <c r="G57" s="10"/>
    </row>
    <row r="58" spans="1:9" ht="18" x14ac:dyDescent="0.25">
      <c r="A58" s="78" t="s">
        <v>75</v>
      </c>
      <c r="B58" s="117">
        <v>2</v>
      </c>
      <c r="C58" s="44">
        <v>6</v>
      </c>
      <c r="D58" s="44">
        <v>0</v>
      </c>
      <c r="E58" s="63">
        <f>SUM(B58:D58)</f>
        <v>8</v>
      </c>
      <c r="F58" s="2"/>
      <c r="G58" s="10"/>
    </row>
    <row r="59" spans="1:9" ht="18" x14ac:dyDescent="0.25">
      <c r="A59" s="78" t="s">
        <v>78</v>
      </c>
      <c r="B59" s="121">
        <v>4</v>
      </c>
      <c r="C59" s="47">
        <v>4</v>
      </c>
      <c r="D59" s="47">
        <v>0</v>
      </c>
      <c r="E59" s="66">
        <v>8</v>
      </c>
      <c r="F59" s="2"/>
      <c r="G59" s="14"/>
    </row>
    <row r="60" spans="1:9" ht="18" x14ac:dyDescent="0.25">
      <c r="A60" s="78" t="s">
        <v>79</v>
      </c>
      <c r="B60" s="117">
        <v>2</v>
      </c>
      <c r="C60" s="44">
        <v>117</v>
      </c>
      <c r="D60" s="44">
        <v>75</v>
      </c>
      <c r="E60" s="63">
        <v>194</v>
      </c>
      <c r="F60" s="2"/>
      <c r="G60" s="10"/>
    </row>
    <row r="61" spans="1:9" ht="16.5" x14ac:dyDescent="0.25">
      <c r="A61" s="22" t="s">
        <v>7</v>
      </c>
      <c r="B61" s="123">
        <f>SUM(B62:B66)</f>
        <v>321</v>
      </c>
      <c r="C61" s="101">
        <f>SUM(C62:C66)</f>
        <v>339</v>
      </c>
      <c r="D61" s="101">
        <f>SUM(D62:D66)</f>
        <v>154</v>
      </c>
      <c r="E61" s="102">
        <f t="shared" si="9"/>
        <v>814</v>
      </c>
      <c r="F61" s="2"/>
      <c r="G61" s="10"/>
    </row>
    <row r="62" spans="1:9" ht="18" x14ac:dyDescent="0.25">
      <c r="A62" s="78" t="s">
        <v>76</v>
      </c>
      <c r="B62" s="117">
        <v>157</v>
      </c>
      <c r="C62" s="44">
        <v>97</v>
      </c>
      <c r="D62" s="44">
        <v>14</v>
      </c>
      <c r="E62" s="63">
        <f t="shared" si="9"/>
        <v>268</v>
      </c>
      <c r="F62" s="2"/>
      <c r="G62" s="10"/>
    </row>
    <row r="63" spans="1:9" ht="18" x14ac:dyDescent="0.25">
      <c r="A63" s="78" t="s">
        <v>77</v>
      </c>
      <c r="B63" s="121">
        <v>162</v>
      </c>
      <c r="C63" s="47">
        <v>107</v>
      </c>
      <c r="D63" s="47">
        <v>1</v>
      </c>
      <c r="E63" s="66">
        <f t="shared" si="9"/>
        <v>270</v>
      </c>
      <c r="F63" s="2"/>
      <c r="G63" s="10"/>
      <c r="I63" s="6"/>
    </row>
    <row r="64" spans="1:9" ht="18" x14ac:dyDescent="0.25">
      <c r="A64" s="78" t="s">
        <v>75</v>
      </c>
      <c r="B64" s="117">
        <v>1</v>
      </c>
      <c r="C64" s="44">
        <v>2</v>
      </c>
      <c r="D64" s="44">
        <v>1</v>
      </c>
      <c r="E64" s="63">
        <f t="shared" si="9"/>
        <v>4</v>
      </c>
      <c r="F64" s="2"/>
      <c r="G64" s="10"/>
      <c r="I64" s="7"/>
    </row>
    <row r="65" spans="1:10" ht="18" x14ac:dyDescent="0.25">
      <c r="A65" s="78" t="s">
        <v>78</v>
      </c>
      <c r="B65" s="121">
        <v>0</v>
      </c>
      <c r="C65" s="47">
        <v>0</v>
      </c>
      <c r="D65" s="47">
        <v>0</v>
      </c>
      <c r="E65" s="66">
        <v>0</v>
      </c>
      <c r="F65" s="2"/>
      <c r="G65" s="14"/>
      <c r="I65" s="7"/>
    </row>
    <row r="66" spans="1:10" ht="18" x14ac:dyDescent="0.25">
      <c r="A66" s="78" t="s">
        <v>79</v>
      </c>
      <c r="B66" s="117">
        <v>1</v>
      </c>
      <c r="C66" s="44">
        <v>133</v>
      </c>
      <c r="D66" s="44">
        <v>138</v>
      </c>
      <c r="E66" s="63">
        <f t="shared" si="9"/>
        <v>272</v>
      </c>
      <c r="F66" s="2"/>
      <c r="G66" s="10"/>
      <c r="I66" s="7"/>
    </row>
    <row r="67" spans="1:10" ht="16.5" x14ac:dyDescent="0.25">
      <c r="A67" s="22" t="s">
        <v>23</v>
      </c>
      <c r="B67" s="123">
        <v>0</v>
      </c>
      <c r="C67" s="101">
        <v>0</v>
      </c>
      <c r="D67" s="101">
        <v>0</v>
      </c>
      <c r="E67" s="102">
        <f t="shared" si="9"/>
        <v>0</v>
      </c>
      <c r="F67" s="2"/>
      <c r="G67" s="14"/>
      <c r="I67" s="7"/>
    </row>
    <row r="68" spans="1:10" ht="16.5" x14ac:dyDescent="0.25">
      <c r="A68" s="52"/>
      <c r="B68" s="117"/>
      <c r="C68" s="44"/>
      <c r="D68" s="44"/>
      <c r="E68" s="63"/>
      <c r="F68" s="2"/>
      <c r="G68" s="10"/>
      <c r="I68" s="6"/>
    </row>
    <row r="69" spans="1:10" ht="16.5" x14ac:dyDescent="0.25">
      <c r="A69" s="18" t="s">
        <v>15</v>
      </c>
      <c r="B69" s="121"/>
      <c r="C69" s="47"/>
      <c r="D69" s="47"/>
      <c r="E69" s="66"/>
      <c r="F69" s="2"/>
      <c r="G69" s="10"/>
      <c r="I69" s="7"/>
      <c r="J69" s="4"/>
    </row>
    <row r="70" spans="1:10" ht="16.5" x14ac:dyDescent="0.25">
      <c r="A70" s="22" t="s">
        <v>55</v>
      </c>
      <c r="B70" s="117"/>
      <c r="C70" s="44"/>
      <c r="D70" s="44"/>
      <c r="E70" s="63"/>
      <c r="F70" s="2"/>
      <c r="G70" s="14"/>
      <c r="I70" s="7"/>
      <c r="J70" s="4"/>
    </row>
    <row r="71" spans="1:10" ht="16.5" x14ac:dyDescent="0.25">
      <c r="A71" s="53" t="s">
        <v>22</v>
      </c>
      <c r="B71" s="121">
        <v>18</v>
      </c>
      <c r="C71" s="47">
        <v>11</v>
      </c>
      <c r="D71" s="47">
        <v>9</v>
      </c>
      <c r="E71" s="66">
        <v>14</v>
      </c>
      <c r="F71" s="2"/>
      <c r="G71" s="10"/>
      <c r="I71" s="6"/>
    </row>
    <row r="72" spans="1:10" ht="18" x14ac:dyDescent="0.25">
      <c r="A72" s="53" t="s">
        <v>80</v>
      </c>
      <c r="B72" s="117">
        <v>21</v>
      </c>
      <c r="C72" s="44">
        <v>14</v>
      </c>
      <c r="D72" s="44">
        <v>11</v>
      </c>
      <c r="E72" s="63">
        <v>18</v>
      </c>
      <c r="F72" s="2"/>
      <c r="G72" s="10"/>
      <c r="I72" s="6"/>
    </row>
    <row r="73" spans="1:10" ht="18" x14ac:dyDescent="0.25">
      <c r="A73" s="53" t="s">
        <v>81</v>
      </c>
      <c r="B73" s="121">
        <v>23</v>
      </c>
      <c r="C73" s="47">
        <v>16</v>
      </c>
      <c r="D73" s="47">
        <v>11</v>
      </c>
      <c r="E73" s="66">
        <v>21</v>
      </c>
      <c r="F73" s="2"/>
      <c r="G73" s="10"/>
      <c r="I73" s="6"/>
    </row>
    <row r="74" spans="1:10" ht="16.5" x14ac:dyDescent="0.25">
      <c r="A74" s="22" t="s">
        <v>7</v>
      </c>
      <c r="B74" s="117"/>
      <c r="C74" s="44"/>
      <c r="D74" s="44"/>
      <c r="E74" s="63"/>
      <c r="F74" s="2"/>
      <c r="G74" s="55"/>
    </row>
    <row r="75" spans="1:10" ht="16.5" x14ac:dyDescent="0.25">
      <c r="A75" s="53" t="s">
        <v>22</v>
      </c>
      <c r="B75" s="121">
        <v>10</v>
      </c>
      <c r="C75" s="47">
        <v>7</v>
      </c>
      <c r="D75" s="47">
        <v>6</v>
      </c>
      <c r="E75" s="66">
        <v>8</v>
      </c>
      <c r="F75" s="2"/>
      <c r="G75" s="55"/>
    </row>
    <row r="76" spans="1:10" ht="18" x14ac:dyDescent="0.25">
      <c r="A76" s="53" t="s">
        <v>80</v>
      </c>
      <c r="B76" s="117">
        <v>13</v>
      </c>
      <c r="C76" s="44">
        <v>10</v>
      </c>
      <c r="D76" s="44">
        <v>9</v>
      </c>
      <c r="E76" s="63">
        <v>11</v>
      </c>
      <c r="F76" s="2"/>
      <c r="G76" s="10"/>
    </row>
    <row r="77" spans="1:10" ht="18" x14ac:dyDescent="0.25">
      <c r="A77" s="53" t="s">
        <v>81</v>
      </c>
      <c r="B77" s="121">
        <v>22</v>
      </c>
      <c r="C77" s="47">
        <v>15</v>
      </c>
      <c r="D77" s="47">
        <v>8</v>
      </c>
      <c r="E77" s="66">
        <v>19</v>
      </c>
      <c r="F77" s="2"/>
      <c r="G77" s="10"/>
    </row>
    <row r="78" spans="1:10" ht="16.5" x14ac:dyDescent="0.25">
      <c r="A78" s="53"/>
      <c r="B78" s="117"/>
      <c r="C78" s="44"/>
      <c r="D78" s="44"/>
      <c r="E78" s="63"/>
      <c r="F78" s="2"/>
      <c r="G78" s="14"/>
    </row>
    <row r="79" spans="1:10" ht="18" x14ac:dyDescent="0.25">
      <c r="A79" s="18" t="s">
        <v>82</v>
      </c>
      <c r="B79" s="119">
        <f>SUM(B80+B83)</f>
        <v>296</v>
      </c>
      <c r="C79" s="60">
        <f t="shared" ref="C79:D79" si="10">SUM(C80+C83)</f>
        <v>132</v>
      </c>
      <c r="D79" s="60">
        <f t="shared" si="10"/>
        <v>4</v>
      </c>
      <c r="E79" s="65">
        <f t="shared" ref="E79:E85" si="11">SUM(B79:D79)</f>
        <v>432</v>
      </c>
      <c r="F79" s="2"/>
      <c r="G79" s="10"/>
    </row>
    <row r="80" spans="1:10" ht="14.85" customHeight="1" x14ac:dyDescent="0.25">
      <c r="A80" s="52" t="s">
        <v>10</v>
      </c>
      <c r="B80" s="117">
        <f>SUM(B81:B82)</f>
        <v>30</v>
      </c>
      <c r="C80" s="44">
        <f t="shared" ref="C80:D80" si="12">SUM(C81:C82)</f>
        <v>24</v>
      </c>
      <c r="D80" s="44">
        <f t="shared" si="12"/>
        <v>4</v>
      </c>
      <c r="E80" s="63">
        <f t="shared" si="11"/>
        <v>58</v>
      </c>
      <c r="F80" s="2"/>
    </row>
    <row r="81" spans="1:7" ht="16.5" x14ac:dyDescent="0.25">
      <c r="A81" s="53" t="s">
        <v>13</v>
      </c>
      <c r="B81" s="121">
        <v>2</v>
      </c>
      <c r="C81" s="47">
        <v>0</v>
      </c>
      <c r="D81" s="47">
        <v>0</v>
      </c>
      <c r="E81" s="66">
        <f t="shared" si="11"/>
        <v>2</v>
      </c>
      <c r="F81" s="2"/>
      <c r="G81" s="15"/>
    </row>
    <row r="82" spans="1:7" ht="16.5" x14ac:dyDescent="0.25">
      <c r="A82" s="53" t="s">
        <v>14</v>
      </c>
      <c r="B82" s="117">
        <v>28</v>
      </c>
      <c r="C82" s="44">
        <v>24</v>
      </c>
      <c r="D82" s="44">
        <v>4</v>
      </c>
      <c r="E82" s="63">
        <f t="shared" si="11"/>
        <v>56</v>
      </c>
      <c r="F82" s="11"/>
    </row>
    <row r="83" spans="1:7" ht="16.5" x14ac:dyDescent="0.25">
      <c r="A83" s="22" t="s">
        <v>12</v>
      </c>
      <c r="B83" s="121">
        <f>SUM(B84:B85)</f>
        <v>266</v>
      </c>
      <c r="C83" s="47">
        <f t="shared" ref="C83:D83" si="13">SUM(C84:C85)</f>
        <v>108</v>
      </c>
      <c r="D83" s="47">
        <f t="shared" si="13"/>
        <v>0</v>
      </c>
      <c r="E83" s="66">
        <f t="shared" si="11"/>
        <v>374</v>
      </c>
      <c r="F83" s="11"/>
    </row>
    <row r="84" spans="1:7" ht="16.5" x14ac:dyDescent="0.25">
      <c r="A84" s="53" t="s">
        <v>13</v>
      </c>
      <c r="B84" s="117">
        <v>15</v>
      </c>
      <c r="C84" s="44">
        <v>0</v>
      </c>
      <c r="D84" s="44">
        <v>0</v>
      </c>
      <c r="E84" s="63">
        <f t="shared" si="11"/>
        <v>15</v>
      </c>
      <c r="F84" s="11"/>
    </row>
    <row r="85" spans="1:7" thickBot="1" x14ac:dyDescent="0.3">
      <c r="A85" s="54" t="s">
        <v>14</v>
      </c>
      <c r="B85" s="124">
        <v>251</v>
      </c>
      <c r="C85" s="103">
        <v>108</v>
      </c>
      <c r="D85" s="103">
        <v>0</v>
      </c>
      <c r="E85" s="104">
        <f t="shared" si="11"/>
        <v>359</v>
      </c>
      <c r="F85" s="11"/>
    </row>
    <row r="86" spans="1:7" ht="45" customHeight="1" x14ac:dyDescent="0.25">
      <c r="A86" s="139" t="s">
        <v>83</v>
      </c>
      <c r="B86" s="139"/>
      <c r="C86" s="139"/>
      <c r="D86" s="139"/>
      <c r="E86" s="139"/>
      <c r="F86" s="11"/>
    </row>
    <row r="87" spans="1:7" x14ac:dyDescent="0.25">
      <c r="A87" s="12" t="s">
        <v>97</v>
      </c>
      <c r="C87" s="48"/>
      <c r="D87" s="48"/>
      <c r="E87" s="49"/>
      <c r="F87" s="11"/>
    </row>
    <row r="88" spans="1:7" x14ac:dyDescent="0.25">
      <c r="A88" s="12" t="s">
        <v>98</v>
      </c>
      <c r="C88" s="50"/>
      <c r="D88" s="50"/>
      <c r="E88" s="50"/>
    </row>
    <row r="89" spans="1:7" x14ac:dyDescent="0.25">
      <c r="A89" s="12" t="s">
        <v>99</v>
      </c>
      <c r="C89" s="48"/>
      <c r="D89" s="48"/>
      <c r="E89" s="49"/>
    </row>
    <row r="90" spans="1:7" x14ac:dyDescent="0.25">
      <c r="A90" s="12" t="s">
        <v>100</v>
      </c>
      <c r="C90" s="50"/>
      <c r="D90" s="50"/>
      <c r="E90" s="50"/>
    </row>
    <row r="91" spans="1:7" x14ac:dyDescent="0.25">
      <c r="A91" s="12" t="s">
        <v>101</v>
      </c>
      <c r="C91" s="50"/>
      <c r="D91" s="50"/>
      <c r="E91" s="50"/>
    </row>
    <row r="92" spans="1:7" x14ac:dyDescent="0.25">
      <c r="A92" s="12" t="s">
        <v>102</v>
      </c>
    </row>
    <row r="93" spans="1:7" x14ac:dyDescent="0.25">
      <c r="A93" s="12" t="s">
        <v>103</v>
      </c>
    </row>
    <row r="94" spans="1:7" x14ac:dyDescent="0.25">
      <c r="A94" s="12" t="s">
        <v>70</v>
      </c>
    </row>
    <row r="95" spans="1:7" x14ac:dyDescent="0.25">
      <c r="A95" s="12" t="s">
        <v>104</v>
      </c>
    </row>
    <row r="96" spans="1:7" x14ac:dyDescent="0.25">
      <c r="A96" s="12" t="s">
        <v>105</v>
      </c>
    </row>
    <row r="97" spans="1:1" x14ac:dyDescent="0.25">
      <c r="A97" s="12" t="s">
        <v>106</v>
      </c>
    </row>
    <row r="98" spans="1:1" x14ac:dyDescent="0.25">
      <c r="A98" s="13" t="s">
        <v>58</v>
      </c>
    </row>
  </sheetData>
  <mergeCells count="1">
    <mergeCell ref="A86:E86"/>
  </mergeCells>
  <phoneticPr fontId="14" type="noConversion"/>
  <pageMargins left="0.7" right="0.7" top="0.75" bottom="0.75" header="0.3" footer="0.3"/>
  <pageSetup orientation="portrait" r:id="rId1"/>
  <ignoredErrors>
    <ignoredError sqref="B16:E16 B61 C61:E6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56069-301E-46A7-9F2E-42E8ACC79C2F}">
  <dimension ref="A1:J85"/>
  <sheetViews>
    <sheetView zoomScale="80" zoomScaleNormal="80" workbookViewId="0">
      <selection activeCell="L17" sqref="L17"/>
    </sheetView>
  </sheetViews>
  <sheetFormatPr defaultColWidth="8.5703125" defaultRowHeight="16.5" x14ac:dyDescent="0.25"/>
  <cols>
    <col min="1" max="1" width="89.5703125" style="12" customWidth="1"/>
    <col min="2" max="4" width="22" style="17" customWidth="1"/>
    <col min="5" max="5" width="14.42578125" style="17" customWidth="1"/>
    <col min="6" max="6" width="8.5703125" style="17" customWidth="1"/>
    <col min="7" max="9" width="8.5703125" style="17"/>
    <col min="10" max="16384" width="8.5703125" style="12"/>
  </cols>
  <sheetData>
    <row r="1" spans="1:7" ht="45.75" customHeight="1" thickBot="1" x14ac:dyDescent="0.3">
      <c r="A1" s="105" t="s">
        <v>61</v>
      </c>
      <c r="B1" s="114">
        <v>44713</v>
      </c>
      <c r="C1" s="108">
        <v>44743</v>
      </c>
      <c r="D1" s="108">
        <v>44774</v>
      </c>
      <c r="E1" s="110" t="s">
        <v>0</v>
      </c>
    </row>
    <row r="2" spans="1:7" x14ac:dyDescent="0.25">
      <c r="A2" s="57" t="s">
        <v>20</v>
      </c>
      <c r="B2" s="125">
        <f t="shared" ref="B2:D2" si="0">SUM(B3:B5)</f>
        <v>185</v>
      </c>
      <c r="C2" s="68">
        <f t="shared" si="0"/>
        <v>131</v>
      </c>
      <c r="D2" s="68">
        <f t="shared" si="0"/>
        <v>13</v>
      </c>
      <c r="E2" s="69">
        <f>SUM(B2:D2)</f>
        <v>329</v>
      </c>
      <c r="F2" s="72"/>
      <c r="G2" s="72"/>
    </row>
    <row r="3" spans="1:7" x14ac:dyDescent="0.25">
      <c r="A3" s="22" t="s">
        <v>4</v>
      </c>
      <c r="B3" s="126">
        <v>12</v>
      </c>
      <c r="C3" s="39">
        <v>8</v>
      </c>
      <c r="D3" s="39">
        <v>0</v>
      </c>
      <c r="E3" s="31">
        <f t="shared" ref="E3:E14" si="1">SUM(B3:D3)</f>
        <v>20</v>
      </c>
      <c r="F3" s="72"/>
      <c r="G3" s="72"/>
    </row>
    <row r="4" spans="1:7" x14ac:dyDescent="0.25">
      <c r="A4" s="22" t="s">
        <v>5</v>
      </c>
      <c r="B4" s="127">
        <v>173</v>
      </c>
      <c r="C4" s="38">
        <v>122</v>
      </c>
      <c r="D4" s="38">
        <v>13</v>
      </c>
      <c r="E4" s="25">
        <f t="shared" si="1"/>
        <v>308</v>
      </c>
      <c r="F4" s="72"/>
      <c r="G4" s="72"/>
    </row>
    <row r="5" spans="1:7" x14ac:dyDescent="0.25">
      <c r="A5" s="22" t="s">
        <v>38</v>
      </c>
      <c r="B5" s="128">
        <v>0</v>
      </c>
      <c r="C5" s="37">
        <v>1</v>
      </c>
      <c r="D5" s="37">
        <v>0</v>
      </c>
      <c r="E5" s="28">
        <f t="shared" si="1"/>
        <v>1</v>
      </c>
      <c r="F5" s="72"/>
      <c r="G5" s="72"/>
    </row>
    <row r="6" spans="1:7" x14ac:dyDescent="0.25">
      <c r="A6" s="22"/>
      <c r="B6" s="129"/>
      <c r="C6" s="41"/>
      <c r="D6" s="41"/>
      <c r="E6" s="70"/>
      <c r="F6" s="72"/>
      <c r="G6" s="72"/>
    </row>
    <row r="7" spans="1:7" x14ac:dyDescent="0.25">
      <c r="A7" s="51" t="s">
        <v>19</v>
      </c>
      <c r="B7" s="130">
        <v>185</v>
      </c>
      <c r="C7" s="40">
        <v>131</v>
      </c>
      <c r="D7" s="40">
        <v>13</v>
      </c>
      <c r="E7" s="34">
        <f t="shared" si="1"/>
        <v>329</v>
      </c>
      <c r="F7" s="72"/>
      <c r="G7" s="72"/>
    </row>
    <row r="8" spans="1:7" x14ac:dyDescent="0.25">
      <c r="A8" s="22" t="s">
        <v>1</v>
      </c>
      <c r="B8" s="23">
        <v>72</v>
      </c>
      <c r="C8" s="24">
        <v>38</v>
      </c>
      <c r="D8" s="24">
        <v>5</v>
      </c>
      <c r="E8" s="25">
        <f t="shared" si="1"/>
        <v>115</v>
      </c>
      <c r="F8" s="72"/>
      <c r="G8" s="72"/>
    </row>
    <row r="9" spans="1:7" x14ac:dyDescent="0.25">
      <c r="A9" s="22" t="s">
        <v>25</v>
      </c>
      <c r="B9" s="26">
        <v>21</v>
      </c>
      <c r="C9" s="27">
        <v>30</v>
      </c>
      <c r="D9" s="27">
        <v>4</v>
      </c>
      <c r="E9" s="28">
        <f t="shared" si="1"/>
        <v>55</v>
      </c>
      <c r="F9" s="72"/>
      <c r="G9" s="72"/>
    </row>
    <row r="10" spans="1:7" x14ac:dyDescent="0.25">
      <c r="A10" s="22" t="s">
        <v>2</v>
      </c>
      <c r="B10" s="23">
        <v>23</v>
      </c>
      <c r="C10" s="24">
        <v>18</v>
      </c>
      <c r="D10" s="24">
        <v>0</v>
      </c>
      <c r="E10" s="25">
        <f t="shared" si="1"/>
        <v>41</v>
      </c>
      <c r="F10" s="72"/>
      <c r="G10" s="72"/>
    </row>
    <row r="11" spans="1:7" x14ac:dyDescent="0.25">
      <c r="A11" s="22" t="s">
        <v>27</v>
      </c>
      <c r="B11" s="26">
        <v>13</v>
      </c>
      <c r="C11" s="27">
        <v>15</v>
      </c>
      <c r="D11" s="27">
        <v>2</v>
      </c>
      <c r="E11" s="31">
        <f t="shared" si="1"/>
        <v>30</v>
      </c>
      <c r="F11" s="72"/>
      <c r="G11" s="72"/>
    </row>
    <row r="12" spans="1:7" x14ac:dyDescent="0.25">
      <c r="A12" s="22" t="s">
        <v>26</v>
      </c>
      <c r="B12" s="23">
        <v>29</v>
      </c>
      <c r="C12" s="24">
        <v>0</v>
      </c>
      <c r="D12" s="24">
        <v>0</v>
      </c>
      <c r="E12" s="32">
        <f t="shared" si="1"/>
        <v>29</v>
      </c>
      <c r="F12" s="72"/>
      <c r="G12" s="72"/>
    </row>
    <row r="13" spans="1:7" x14ac:dyDescent="0.25">
      <c r="A13" s="22" t="s">
        <v>24</v>
      </c>
      <c r="B13" s="26">
        <v>16</v>
      </c>
      <c r="C13" s="27">
        <v>7</v>
      </c>
      <c r="D13" s="27">
        <v>1</v>
      </c>
      <c r="E13" s="28">
        <f t="shared" si="1"/>
        <v>24</v>
      </c>
      <c r="F13" s="72"/>
      <c r="G13" s="72"/>
    </row>
    <row r="14" spans="1:7" x14ac:dyDescent="0.25">
      <c r="A14" s="22" t="s">
        <v>6</v>
      </c>
      <c r="B14" s="23">
        <f>B7-SUM(B8:B13)</f>
        <v>11</v>
      </c>
      <c r="C14" s="24">
        <f t="shared" ref="C14:D14" si="2">C7-SUM(C8:C13)</f>
        <v>23</v>
      </c>
      <c r="D14" s="24">
        <f t="shared" si="2"/>
        <v>1</v>
      </c>
      <c r="E14" s="32">
        <f t="shared" si="1"/>
        <v>35</v>
      </c>
      <c r="F14" s="72"/>
      <c r="G14" s="72"/>
    </row>
    <row r="15" spans="1:7" x14ac:dyDescent="0.25">
      <c r="A15" s="52"/>
      <c r="B15" s="131"/>
      <c r="C15" s="33"/>
      <c r="D15" s="33"/>
      <c r="E15" s="34"/>
      <c r="F15" s="72"/>
      <c r="G15" s="72"/>
    </row>
    <row r="16" spans="1:7" x14ac:dyDescent="0.25">
      <c r="A16" s="18" t="s">
        <v>17</v>
      </c>
      <c r="B16" s="132">
        <f>SUM(B17,B18,B19)</f>
        <v>185</v>
      </c>
      <c r="C16" s="73">
        <f>SUM(C17,C18,C19)</f>
        <v>131</v>
      </c>
      <c r="D16" s="73">
        <f>SUM(D17,D18,D19)</f>
        <v>13</v>
      </c>
      <c r="E16" s="74">
        <f>SUM(E17,E18,E19)</f>
        <v>329</v>
      </c>
      <c r="F16" s="72"/>
      <c r="G16" s="72"/>
    </row>
    <row r="17" spans="1:9" x14ac:dyDescent="0.25">
      <c r="A17" s="22" t="s">
        <v>51</v>
      </c>
      <c r="B17" s="133">
        <v>81</v>
      </c>
      <c r="C17" s="56">
        <v>126</v>
      </c>
      <c r="D17" s="56">
        <v>13</v>
      </c>
      <c r="E17" s="71">
        <v>220</v>
      </c>
      <c r="F17" s="72"/>
      <c r="G17" s="72"/>
    </row>
    <row r="18" spans="1:9" x14ac:dyDescent="0.25">
      <c r="A18" s="22" t="s">
        <v>9</v>
      </c>
      <c r="B18" s="23">
        <v>8</v>
      </c>
      <c r="C18" s="24">
        <v>2</v>
      </c>
      <c r="D18" s="24">
        <v>0</v>
      </c>
      <c r="E18" s="32">
        <v>10</v>
      </c>
      <c r="F18" s="72"/>
      <c r="G18" s="72"/>
      <c r="H18" s="29"/>
    </row>
    <row r="19" spans="1:9" x14ac:dyDescent="0.25">
      <c r="A19" s="22" t="s">
        <v>8</v>
      </c>
      <c r="B19" s="26">
        <v>96</v>
      </c>
      <c r="C19" s="27">
        <v>3</v>
      </c>
      <c r="D19" s="27">
        <v>0</v>
      </c>
      <c r="E19" s="28">
        <v>99</v>
      </c>
      <c r="F19" s="72"/>
      <c r="G19" s="72"/>
      <c r="H19" s="72"/>
      <c r="I19" s="72"/>
    </row>
    <row r="20" spans="1:9" x14ac:dyDescent="0.25">
      <c r="A20" s="52" t="s">
        <v>18</v>
      </c>
      <c r="B20" s="23">
        <v>7</v>
      </c>
      <c r="C20" s="24">
        <v>0</v>
      </c>
      <c r="D20" s="24">
        <v>0</v>
      </c>
      <c r="E20" s="32">
        <v>7</v>
      </c>
      <c r="F20" s="72"/>
      <c r="G20" s="72"/>
      <c r="H20" s="30"/>
    </row>
    <row r="21" spans="1:9" x14ac:dyDescent="0.25">
      <c r="A21" s="22"/>
      <c r="B21" s="26"/>
      <c r="C21" s="27"/>
      <c r="D21" s="27"/>
      <c r="E21" s="28"/>
      <c r="F21" s="72"/>
      <c r="G21" s="72"/>
      <c r="H21" s="30"/>
    </row>
    <row r="22" spans="1:9" x14ac:dyDescent="0.25">
      <c r="A22" s="35" t="s">
        <v>36</v>
      </c>
      <c r="B22" s="100">
        <f>B23+B25+B27+B29</f>
        <v>185</v>
      </c>
      <c r="C22" s="87">
        <f t="shared" ref="C22:D22" si="3">C23+C25+C27+C29</f>
        <v>131</v>
      </c>
      <c r="D22" s="87">
        <f t="shared" si="3"/>
        <v>13</v>
      </c>
      <c r="E22" s="88">
        <v>329</v>
      </c>
      <c r="F22" s="72"/>
      <c r="G22" s="72"/>
      <c r="H22" s="29"/>
    </row>
    <row r="23" spans="1:9" x14ac:dyDescent="0.25">
      <c r="A23" s="36" t="s">
        <v>11</v>
      </c>
      <c r="B23" s="26">
        <v>24</v>
      </c>
      <c r="C23" s="27">
        <v>0</v>
      </c>
      <c r="D23" s="27">
        <v>0</v>
      </c>
      <c r="E23" s="28">
        <v>24</v>
      </c>
      <c r="F23" s="72"/>
      <c r="G23" s="72"/>
      <c r="H23" s="30"/>
    </row>
    <row r="24" spans="1:9" x14ac:dyDescent="0.25">
      <c r="A24" s="58" t="s">
        <v>21</v>
      </c>
      <c r="B24" s="23">
        <v>6</v>
      </c>
      <c r="C24" s="24">
        <v>0</v>
      </c>
      <c r="D24" s="24">
        <v>0</v>
      </c>
      <c r="E24" s="32">
        <v>6</v>
      </c>
      <c r="F24" s="72"/>
      <c r="G24" s="72"/>
      <c r="H24" s="30"/>
    </row>
    <row r="25" spans="1:9" x14ac:dyDescent="0.25">
      <c r="A25" s="36" t="s">
        <v>16</v>
      </c>
      <c r="B25" s="26">
        <v>52</v>
      </c>
      <c r="C25" s="27">
        <v>0</v>
      </c>
      <c r="D25" s="27">
        <v>0</v>
      </c>
      <c r="E25" s="28">
        <v>52</v>
      </c>
      <c r="F25" s="72"/>
      <c r="G25" s="72"/>
      <c r="H25" s="30"/>
    </row>
    <row r="26" spans="1:9" x14ac:dyDescent="0.25">
      <c r="A26" s="58" t="s">
        <v>21</v>
      </c>
      <c r="B26" s="23">
        <v>1</v>
      </c>
      <c r="C26" s="24">
        <v>0</v>
      </c>
      <c r="D26" s="24">
        <v>0</v>
      </c>
      <c r="E26" s="32">
        <v>1</v>
      </c>
      <c r="F26" s="72"/>
      <c r="G26" s="72"/>
      <c r="H26" s="30"/>
    </row>
    <row r="27" spans="1:9" ht="18" x14ac:dyDescent="0.25">
      <c r="A27" s="36" t="s">
        <v>85</v>
      </c>
      <c r="B27" s="26">
        <v>9</v>
      </c>
      <c r="C27" s="27">
        <v>0</v>
      </c>
      <c r="D27" s="27">
        <v>0</v>
      </c>
      <c r="E27" s="28">
        <v>9</v>
      </c>
      <c r="F27" s="72"/>
      <c r="G27" s="72"/>
    </row>
    <row r="28" spans="1:9" x14ac:dyDescent="0.25">
      <c r="A28" s="58" t="s">
        <v>21</v>
      </c>
      <c r="B28" s="23">
        <v>0</v>
      </c>
      <c r="C28" s="24">
        <v>0</v>
      </c>
      <c r="D28" s="24">
        <v>0</v>
      </c>
      <c r="E28" s="32">
        <v>0</v>
      </c>
      <c r="F28" s="72"/>
      <c r="G28" s="72"/>
    </row>
    <row r="29" spans="1:9" x14ac:dyDescent="0.25">
      <c r="A29" s="36" t="s">
        <v>3</v>
      </c>
      <c r="B29" s="26">
        <v>100</v>
      </c>
      <c r="C29" s="27">
        <v>131</v>
      </c>
      <c r="D29" s="27">
        <v>13</v>
      </c>
      <c r="E29" s="28">
        <v>244</v>
      </c>
      <c r="F29" s="72"/>
      <c r="G29" s="72"/>
    </row>
    <row r="30" spans="1:9" x14ac:dyDescent="0.25">
      <c r="A30" s="52" t="s">
        <v>21</v>
      </c>
      <c r="B30" s="23">
        <v>2</v>
      </c>
      <c r="C30" s="24">
        <v>0</v>
      </c>
      <c r="D30" s="24">
        <v>0</v>
      </c>
      <c r="E30" s="32">
        <v>2</v>
      </c>
      <c r="F30" s="72"/>
      <c r="G30" s="72"/>
    </row>
    <row r="31" spans="1:9" x14ac:dyDescent="0.25">
      <c r="A31" s="52"/>
      <c r="B31" s="26"/>
      <c r="C31" s="27"/>
      <c r="D31" s="27"/>
      <c r="E31" s="28"/>
      <c r="F31" s="72"/>
      <c r="G31" s="72"/>
    </row>
    <row r="32" spans="1:9" x14ac:dyDescent="0.25">
      <c r="A32" s="18" t="s">
        <v>37</v>
      </c>
      <c r="B32" s="134">
        <f>B34+B40+B46+B52+B58+B64+B70+B76</f>
        <v>185</v>
      </c>
      <c r="C32" s="89">
        <f>C34+C40+C46+C52+C58+C64+C70+C76</f>
        <v>131</v>
      </c>
      <c r="D32" s="89">
        <f>D34+D40+D46+D52+D58+D64+D70+D76</f>
        <v>13</v>
      </c>
      <c r="E32" s="90">
        <v>329</v>
      </c>
      <c r="F32" s="72"/>
      <c r="G32" s="72"/>
    </row>
    <row r="33" spans="1:10" ht="5.25" customHeight="1" x14ac:dyDescent="0.25">
      <c r="A33" s="18"/>
      <c r="B33" s="135"/>
      <c r="C33" s="93"/>
      <c r="D33" s="93"/>
      <c r="E33" s="94"/>
      <c r="F33" s="72"/>
      <c r="G33" s="72"/>
    </row>
    <row r="34" spans="1:10" ht="18" x14ac:dyDescent="0.25">
      <c r="A34" s="22" t="s">
        <v>86</v>
      </c>
      <c r="B34" s="136">
        <v>61</v>
      </c>
      <c r="C34" s="95">
        <v>44</v>
      </c>
      <c r="D34" s="95">
        <v>2</v>
      </c>
      <c r="E34" s="96">
        <v>107</v>
      </c>
      <c r="F34" s="72"/>
      <c r="G34" s="72"/>
      <c r="H34" s="72"/>
      <c r="I34" s="72"/>
      <c r="J34" s="72"/>
    </row>
    <row r="35" spans="1:10" x14ac:dyDescent="0.25">
      <c r="A35" s="52" t="s">
        <v>11</v>
      </c>
      <c r="B35" s="26">
        <v>6</v>
      </c>
      <c r="C35" s="27">
        <v>0</v>
      </c>
      <c r="D35" s="27">
        <v>0</v>
      </c>
      <c r="E35" s="28">
        <v>6</v>
      </c>
      <c r="F35" s="72"/>
      <c r="G35" s="72"/>
      <c r="H35" s="72"/>
      <c r="I35" s="72"/>
      <c r="J35" s="72"/>
    </row>
    <row r="36" spans="1:10" x14ac:dyDescent="0.25">
      <c r="A36" s="52" t="s">
        <v>16</v>
      </c>
      <c r="B36" s="23">
        <v>26</v>
      </c>
      <c r="C36" s="24">
        <v>0</v>
      </c>
      <c r="D36" s="24">
        <v>0</v>
      </c>
      <c r="E36" s="32">
        <v>26</v>
      </c>
      <c r="F36" s="72"/>
      <c r="G36" s="72"/>
      <c r="H36" s="72"/>
      <c r="I36" s="72"/>
      <c r="J36" s="72"/>
    </row>
    <row r="37" spans="1:10" ht="18" x14ac:dyDescent="0.25">
      <c r="A37" s="58" t="s">
        <v>85</v>
      </c>
      <c r="B37" s="26">
        <v>5</v>
      </c>
      <c r="C37" s="27">
        <v>0</v>
      </c>
      <c r="D37" s="27">
        <v>0</v>
      </c>
      <c r="E37" s="28">
        <v>5</v>
      </c>
      <c r="F37" s="72"/>
      <c r="G37" s="72"/>
      <c r="H37" s="72"/>
      <c r="I37" s="72"/>
      <c r="J37" s="72"/>
    </row>
    <row r="38" spans="1:10" x14ac:dyDescent="0.25">
      <c r="A38" s="52" t="s">
        <v>3</v>
      </c>
      <c r="B38" s="137">
        <v>24</v>
      </c>
      <c r="C38" s="91">
        <v>44</v>
      </c>
      <c r="D38" s="91">
        <v>2</v>
      </c>
      <c r="E38" s="92">
        <v>70</v>
      </c>
      <c r="F38" s="72"/>
      <c r="G38" s="72"/>
      <c r="H38" s="72"/>
      <c r="I38" s="72"/>
      <c r="J38" s="72"/>
    </row>
    <row r="39" spans="1:10" ht="5.25" customHeight="1" x14ac:dyDescent="0.25">
      <c r="A39" s="52"/>
      <c r="B39" s="135"/>
      <c r="C39" s="93"/>
      <c r="D39" s="93"/>
      <c r="E39" s="94"/>
      <c r="F39" s="72"/>
      <c r="G39" s="72"/>
      <c r="H39" s="72"/>
      <c r="I39" s="72"/>
      <c r="J39" s="72"/>
    </row>
    <row r="40" spans="1:10" x14ac:dyDescent="0.25">
      <c r="A40" s="22" t="s">
        <v>43</v>
      </c>
      <c r="B40" s="136">
        <v>50</v>
      </c>
      <c r="C40" s="95">
        <v>36</v>
      </c>
      <c r="D40" s="95">
        <v>5</v>
      </c>
      <c r="E40" s="96">
        <v>91</v>
      </c>
      <c r="F40" s="72"/>
      <c r="G40" s="72"/>
    </row>
    <row r="41" spans="1:10" x14ac:dyDescent="0.25">
      <c r="A41" s="52" t="s">
        <v>11</v>
      </c>
      <c r="B41" s="26">
        <v>2</v>
      </c>
      <c r="C41" s="27">
        <v>0</v>
      </c>
      <c r="D41" s="27">
        <v>0</v>
      </c>
      <c r="E41" s="28">
        <v>2</v>
      </c>
      <c r="F41" s="72"/>
      <c r="G41" s="72"/>
    </row>
    <row r="42" spans="1:10" x14ac:dyDescent="0.25">
      <c r="A42" s="52" t="s">
        <v>16</v>
      </c>
      <c r="B42" s="23">
        <v>15</v>
      </c>
      <c r="C42" s="24">
        <v>0</v>
      </c>
      <c r="D42" s="24">
        <v>0</v>
      </c>
      <c r="E42" s="32">
        <v>15</v>
      </c>
      <c r="F42" s="72"/>
      <c r="G42" s="72"/>
    </row>
    <row r="43" spans="1:10" ht="18" x14ac:dyDescent="0.25">
      <c r="A43" s="58" t="s">
        <v>85</v>
      </c>
      <c r="B43" s="26">
        <v>1</v>
      </c>
      <c r="C43" s="27">
        <v>0</v>
      </c>
      <c r="D43" s="27">
        <v>0</v>
      </c>
      <c r="E43" s="28">
        <v>1</v>
      </c>
      <c r="F43" s="72"/>
      <c r="G43" s="72"/>
    </row>
    <row r="44" spans="1:10" x14ac:dyDescent="0.25">
      <c r="A44" s="52" t="s">
        <v>3</v>
      </c>
      <c r="B44" s="137">
        <v>32</v>
      </c>
      <c r="C44" s="91">
        <v>36</v>
      </c>
      <c r="D44" s="91">
        <v>5</v>
      </c>
      <c r="E44" s="92">
        <v>73</v>
      </c>
      <c r="F44" s="72"/>
      <c r="G44" s="72"/>
    </row>
    <row r="45" spans="1:10" ht="5.25" customHeight="1" x14ac:dyDescent="0.25">
      <c r="A45" s="52"/>
      <c r="B45" s="135"/>
      <c r="C45" s="93"/>
      <c r="D45" s="93"/>
      <c r="E45" s="94"/>
      <c r="F45" s="72"/>
      <c r="G45" s="72"/>
    </row>
    <row r="46" spans="1:10" x14ac:dyDescent="0.25">
      <c r="A46" s="22" t="s">
        <v>44</v>
      </c>
      <c r="B46" s="136">
        <v>34</v>
      </c>
      <c r="C46" s="95">
        <v>14</v>
      </c>
      <c r="D46" s="95">
        <v>2</v>
      </c>
      <c r="E46" s="96">
        <v>50</v>
      </c>
      <c r="F46" s="72"/>
      <c r="G46" s="72"/>
    </row>
    <row r="47" spans="1:10" x14ac:dyDescent="0.25">
      <c r="A47" s="52" t="s">
        <v>11</v>
      </c>
      <c r="B47" s="26">
        <v>7</v>
      </c>
      <c r="C47" s="27">
        <v>0</v>
      </c>
      <c r="D47" s="27">
        <v>0</v>
      </c>
      <c r="E47" s="28">
        <v>7</v>
      </c>
      <c r="F47" s="72"/>
      <c r="G47" s="72"/>
    </row>
    <row r="48" spans="1:10" x14ac:dyDescent="0.25">
      <c r="A48" s="52" t="s">
        <v>16</v>
      </c>
      <c r="B48" s="23">
        <v>2</v>
      </c>
      <c r="C48" s="24">
        <v>0</v>
      </c>
      <c r="D48" s="24">
        <v>0</v>
      </c>
      <c r="E48" s="32">
        <v>2</v>
      </c>
      <c r="F48" s="72"/>
      <c r="G48" s="72"/>
    </row>
    <row r="49" spans="1:7" ht="18" x14ac:dyDescent="0.25">
      <c r="A49" s="58" t="s">
        <v>85</v>
      </c>
      <c r="B49" s="26">
        <v>0</v>
      </c>
      <c r="C49" s="27">
        <v>0</v>
      </c>
      <c r="D49" s="27">
        <v>0</v>
      </c>
      <c r="E49" s="28">
        <v>0</v>
      </c>
      <c r="F49" s="72"/>
      <c r="G49" s="72"/>
    </row>
    <row r="50" spans="1:7" x14ac:dyDescent="0.25">
      <c r="A50" s="52" t="s">
        <v>3</v>
      </c>
      <c r="B50" s="137">
        <v>25</v>
      </c>
      <c r="C50" s="91">
        <v>14</v>
      </c>
      <c r="D50" s="91">
        <v>2</v>
      </c>
      <c r="E50" s="92">
        <v>41</v>
      </c>
      <c r="F50" s="72"/>
      <c r="G50" s="72"/>
    </row>
    <row r="51" spans="1:7" ht="5.25" customHeight="1" x14ac:dyDescent="0.25">
      <c r="A51" s="52"/>
      <c r="B51" s="135"/>
      <c r="C51" s="93"/>
      <c r="D51" s="93"/>
      <c r="E51" s="94"/>
      <c r="F51" s="72"/>
      <c r="G51" s="72"/>
    </row>
    <row r="52" spans="1:7" x14ac:dyDescent="0.25">
      <c r="A52" s="22" t="s">
        <v>39</v>
      </c>
      <c r="B52" s="136">
        <v>0</v>
      </c>
      <c r="C52" s="95">
        <v>1</v>
      </c>
      <c r="D52" s="95">
        <v>1</v>
      </c>
      <c r="E52" s="96">
        <v>2</v>
      </c>
      <c r="F52" s="72"/>
      <c r="G52" s="72"/>
    </row>
    <row r="53" spans="1:7" x14ac:dyDescent="0.25">
      <c r="A53" s="52" t="s">
        <v>11</v>
      </c>
      <c r="B53" s="26">
        <v>0</v>
      </c>
      <c r="C53" s="27">
        <v>0</v>
      </c>
      <c r="D53" s="27">
        <v>0</v>
      </c>
      <c r="E53" s="28">
        <v>0</v>
      </c>
      <c r="F53" s="72"/>
      <c r="G53" s="72"/>
    </row>
    <row r="54" spans="1:7" x14ac:dyDescent="0.25">
      <c r="A54" s="52" t="s">
        <v>16</v>
      </c>
      <c r="B54" s="23">
        <v>0</v>
      </c>
      <c r="C54" s="24">
        <v>0</v>
      </c>
      <c r="D54" s="24">
        <v>0</v>
      </c>
      <c r="E54" s="32">
        <v>0</v>
      </c>
      <c r="F54" s="72"/>
      <c r="G54" s="72"/>
    </row>
    <row r="55" spans="1:7" ht="18" x14ac:dyDescent="0.25">
      <c r="A55" s="58" t="s">
        <v>85</v>
      </c>
      <c r="B55" s="26">
        <v>0</v>
      </c>
      <c r="C55" s="27">
        <v>0</v>
      </c>
      <c r="D55" s="27">
        <v>0</v>
      </c>
      <c r="E55" s="28">
        <v>0</v>
      </c>
      <c r="F55" s="72"/>
      <c r="G55" s="72"/>
    </row>
    <row r="56" spans="1:7" x14ac:dyDescent="0.25">
      <c r="A56" s="52" t="s">
        <v>3</v>
      </c>
      <c r="B56" s="137">
        <v>0</v>
      </c>
      <c r="C56" s="91">
        <v>1</v>
      </c>
      <c r="D56" s="91">
        <v>1</v>
      </c>
      <c r="E56" s="92">
        <v>2</v>
      </c>
      <c r="F56" s="72"/>
      <c r="G56" s="72"/>
    </row>
    <row r="57" spans="1:7" ht="5.25" customHeight="1" x14ac:dyDescent="0.25">
      <c r="A57" s="52"/>
      <c r="B57" s="135"/>
      <c r="C57" s="93"/>
      <c r="D57" s="93"/>
      <c r="E57" s="94"/>
      <c r="F57" s="72"/>
      <c r="G57" s="72"/>
    </row>
    <row r="58" spans="1:7" x14ac:dyDescent="0.25">
      <c r="A58" s="22" t="s">
        <v>41</v>
      </c>
      <c r="B58" s="136">
        <v>17</v>
      </c>
      <c r="C58" s="95">
        <v>18</v>
      </c>
      <c r="D58" s="95">
        <v>0</v>
      </c>
      <c r="E58" s="96">
        <v>35</v>
      </c>
      <c r="F58" s="72"/>
      <c r="G58" s="72"/>
    </row>
    <row r="59" spans="1:7" x14ac:dyDescent="0.25">
      <c r="A59" s="52" t="s">
        <v>11</v>
      </c>
      <c r="B59" s="26">
        <v>3</v>
      </c>
      <c r="C59" s="27">
        <v>0</v>
      </c>
      <c r="D59" s="27">
        <v>0</v>
      </c>
      <c r="E59" s="28">
        <v>3</v>
      </c>
      <c r="F59" s="72"/>
      <c r="G59" s="72"/>
    </row>
    <row r="60" spans="1:7" x14ac:dyDescent="0.25">
      <c r="A60" s="52" t="s">
        <v>16</v>
      </c>
      <c r="B60" s="23">
        <v>5</v>
      </c>
      <c r="C60" s="24">
        <v>0</v>
      </c>
      <c r="D60" s="24">
        <v>0</v>
      </c>
      <c r="E60" s="32">
        <v>5</v>
      </c>
      <c r="F60" s="72"/>
      <c r="G60" s="72"/>
    </row>
    <row r="61" spans="1:7" ht="18" x14ac:dyDescent="0.25">
      <c r="A61" s="58" t="s">
        <v>85</v>
      </c>
      <c r="B61" s="26">
        <v>2</v>
      </c>
      <c r="C61" s="27">
        <v>0</v>
      </c>
      <c r="D61" s="27">
        <v>0</v>
      </c>
      <c r="E61" s="28">
        <v>2</v>
      </c>
      <c r="F61" s="72"/>
      <c r="G61" s="72"/>
    </row>
    <row r="62" spans="1:7" x14ac:dyDescent="0.25">
      <c r="A62" s="52" t="s">
        <v>3</v>
      </c>
      <c r="B62" s="137">
        <v>7</v>
      </c>
      <c r="C62" s="91">
        <v>18</v>
      </c>
      <c r="D62" s="91">
        <v>0</v>
      </c>
      <c r="E62" s="92">
        <v>25</v>
      </c>
      <c r="F62" s="72"/>
      <c r="G62" s="72"/>
    </row>
    <row r="63" spans="1:7" ht="5.25" customHeight="1" x14ac:dyDescent="0.25">
      <c r="A63" s="52"/>
      <c r="B63" s="135"/>
      <c r="C63" s="93"/>
      <c r="D63" s="93"/>
      <c r="E63" s="94"/>
      <c r="F63" s="72"/>
      <c r="G63" s="72"/>
    </row>
    <row r="64" spans="1:7" x14ac:dyDescent="0.25">
      <c r="A64" s="22" t="s">
        <v>42</v>
      </c>
      <c r="B64" s="136">
        <v>17</v>
      </c>
      <c r="C64" s="95">
        <v>8</v>
      </c>
      <c r="D64" s="95">
        <v>2</v>
      </c>
      <c r="E64" s="96">
        <v>27</v>
      </c>
      <c r="F64" s="72"/>
      <c r="G64" s="72"/>
    </row>
    <row r="65" spans="1:7" x14ac:dyDescent="0.25">
      <c r="A65" s="52" t="s">
        <v>11</v>
      </c>
      <c r="B65" s="26">
        <v>6</v>
      </c>
      <c r="C65" s="27">
        <v>0</v>
      </c>
      <c r="D65" s="27">
        <v>0</v>
      </c>
      <c r="E65" s="28">
        <v>6</v>
      </c>
      <c r="F65" s="72"/>
      <c r="G65" s="72"/>
    </row>
    <row r="66" spans="1:7" x14ac:dyDescent="0.25">
      <c r="A66" s="52" t="s">
        <v>16</v>
      </c>
      <c r="B66" s="23">
        <v>3</v>
      </c>
      <c r="C66" s="24">
        <v>0</v>
      </c>
      <c r="D66" s="24">
        <v>0</v>
      </c>
      <c r="E66" s="32">
        <v>3</v>
      </c>
      <c r="F66" s="72"/>
      <c r="G66" s="72"/>
    </row>
    <row r="67" spans="1:7" ht="18" x14ac:dyDescent="0.25">
      <c r="A67" s="58" t="s">
        <v>85</v>
      </c>
      <c r="B67" s="26">
        <v>0</v>
      </c>
      <c r="C67" s="27">
        <v>0</v>
      </c>
      <c r="D67" s="27">
        <v>0</v>
      </c>
      <c r="E67" s="28">
        <v>0</v>
      </c>
      <c r="F67" s="72"/>
      <c r="G67" s="72"/>
    </row>
    <row r="68" spans="1:7" x14ac:dyDescent="0.25">
      <c r="A68" s="52" t="s">
        <v>3</v>
      </c>
      <c r="B68" s="137">
        <v>8</v>
      </c>
      <c r="C68" s="91">
        <v>8</v>
      </c>
      <c r="D68" s="91">
        <v>2</v>
      </c>
      <c r="E68" s="92">
        <v>18</v>
      </c>
      <c r="F68" s="72"/>
      <c r="G68" s="72"/>
    </row>
    <row r="69" spans="1:7" ht="5.25" customHeight="1" x14ac:dyDescent="0.25">
      <c r="A69" s="52"/>
      <c r="B69" s="135"/>
      <c r="C69" s="93"/>
      <c r="D69" s="93"/>
      <c r="E69" s="94"/>
      <c r="F69" s="72"/>
      <c r="G69" s="72"/>
    </row>
    <row r="70" spans="1:7" x14ac:dyDescent="0.25">
      <c r="A70" s="22" t="s">
        <v>40</v>
      </c>
      <c r="B70" s="136">
        <v>6</v>
      </c>
      <c r="C70" s="95">
        <v>6</v>
      </c>
      <c r="D70" s="95">
        <v>0</v>
      </c>
      <c r="E70" s="96">
        <v>12</v>
      </c>
      <c r="F70" s="72"/>
      <c r="G70" s="72"/>
    </row>
    <row r="71" spans="1:7" x14ac:dyDescent="0.25">
      <c r="A71" s="52" t="s">
        <v>11</v>
      </c>
      <c r="B71" s="26">
        <v>0</v>
      </c>
      <c r="C71" s="27">
        <v>0</v>
      </c>
      <c r="D71" s="27">
        <v>0</v>
      </c>
      <c r="E71" s="28">
        <v>0</v>
      </c>
      <c r="F71" s="72"/>
      <c r="G71" s="72"/>
    </row>
    <row r="72" spans="1:7" x14ac:dyDescent="0.25">
      <c r="A72" s="52" t="s">
        <v>16</v>
      </c>
      <c r="B72" s="23">
        <v>1</v>
      </c>
      <c r="C72" s="24">
        <v>0</v>
      </c>
      <c r="D72" s="24">
        <v>0</v>
      </c>
      <c r="E72" s="32">
        <v>1</v>
      </c>
      <c r="F72" s="72"/>
      <c r="G72" s="72"/>
    </row>
    <row r="73" spans="1:7" ht="18" x14ac:dyDescent="0.25">
      <c r="A73" s="58" t="s">
        <v>85</v>
      </c>
      <c r="B73" s="26">
        <v>1</v>
      </c>
      <c r="C73" s="27">
        <v>0</v>
      </c>
      <c r="D73" s="27">
        <v>0</v>
      </c>
      <c r="E73" s="28">
        <v>1</v>
      </c>
      <c r="F73" s="72"/>
      <c r="G73" s="72"/>
    </row>
    <row r="74" spans="1:7" x14ac:dyDescent="0.25">
      <c r="A74" s="52" t="s">
        <v>3</v>
      </c>
      <c r="B74" s="137">
        <v>4</v>
      </c>
      <c r="C74" s="91">
        <v>6</v>
      </c>
      <c r="D74" s="91">
        <v>0</v>
      </c>
      <c r="E74" s="92">
        <v>10</v>
      </c>
      <c r="F74" s="72"/>
      <c r="G74" s="72"/>
    </row>
    <row r="75" spans="1:7" ht="5.25" customHeight="1" x14ac:dyDescent="0.25">
      <c r="A75" s="52"/>
      <c r="B75" s="135"/>
      <c r="C75" s="93"/>
      <c r="D75" s="93"/>
      <c r="E75" s="94"/>
      <c r="F75" s="72"/>
      <c r="G75" s="72"/>
    </row>
    <row r="76" spans="1:7" x14ac:dyDescent="0.25">
      <c r="A76" s="22" t="s">
        <v>28</v>
      </c>
      <c r="B76" s="136">
        <v>0</v>
      </c>
      <c r="C76" s="95">
        <v>4</v>
      </c>
      <c r="D76" s="95">
        <v>1</v>
      </c>
      <c r="E76" s="96">
        <v>5</v>
      </c>
      <c r="F76" s="72"/>
      <c r="G76" s="72"/>
    </row>
    <row r="77" spans="1:7" x14ac:dyDescent="0.25">
      <c r="A77" s="52"/>
      <c r="B77" s="26"/>
      <c r="C77" s="27"/>
      <c r="D77" s="27"/>
      <c r="E77" s="28"/>
      <c r="F77" s="72"/>
      <c r="G77" s="72"/>
    </row>
    <row r="78" spans="1:7" x14ac:dyDescent="0.25">
      <c r="A78" s="18" t="s">
        <v>15</v>
      </c>
      <c r="B78" s="23"/>
      <c r="C78" s="24"/>
      <c r="D78" s="24"/>
      <c r="E78" s="32"/>
      <c r="F78" s="72"/>
      <c r="G78" s="72"/>
    </row>
    <row r="79" spans="1:7" ht="18" x14ac:dyDescent="0.25">
      <c r="A79" s="22" t="s">
        <v>87</v>
      </c>
      <c r="B79" s="26">
        <v>35</v>
      </c>
      <c r="C79" s="27">
        <v>33</v>
      </c>
      <c r="D79" s="27">
        <v>37.5</v>
      </c>
      <c r="E79" s="28">
        <v>34</v>
      </c>
      <c r="F79" s="72"/>
      <c r="G79" s="72"/>
    </row>
    <row r="80" spans="1:7" ht="18.75" thickBot="1" x14ac:dyDescent="0.3">
      <c r="A80" s="59" t="s">
        <v>88</v>
      </c>
      <c r="B80" s="138">
        <v>40</v>
      </c>
      <c r="C80" s="75"/>
      <c r="D80" s="75"/>
      <c r="E80" s="86">
        <v>40</v>
      </c>
      <c r="F80" s="72"/>
      <c r="G80" s="72"/>
    </row>
    <row r="81" spans="1:5" ht="45" customHeight="1" x14ac:dyDescent="0.25">
      <c r="A81" s="139" t="s">
        <v>84</v>
      </c>
      <c r="B81" s="139"/>
      <c r="C81" s="139"/>
      <c r="D81" s="139"/>
      <c r="E81" s="139"/>
    </row>
    <row r="82" spans="1:5" ht="17.25" x14ac:dyDescent="0.25">
      <c r="A82" s="12" t="s">
        <v>89</v>
      </c>
    </row>
    <row r="83" spans="1:5" ht="17.25" x14ac:dyDescent="0.25">
      <c r="A83" s="12" t="s">
        <v>90</v>
      </c>
    </row>
    <row r="84" spans="1:5" ht="17.25" x14ac:dyDescent="0.25">
      <c r="A84" s="12" t="s">
        <v>91</v>
      </c>
    </row>
    <row r="85" spans="1:5" x14ac:dyDescent="0.25">
      <c r="A85" s="13" t="s">
        <v>30</v>
      </c>
    </row>
  </sheetData>
  <mergeCells count="1">
    <mergeCell ref="A81:E81"/>
  </mergeCells>
  <phoneticPr fontId="1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Outcome Summary</vt:lpstr>
      <vt:lpstr>Credible Fear Claims</vt:lpstr>
      <vt:lpstr>AMI Cases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Rosenblum, Marc</dc:creator>
  <cp:keywords/>
  <dc:description/>
  <cp:lastModifiedBy>MOSSAAD, NADWA</cp:lastModifiedBy>
  <cp:revision/>
  <dcterms:created xsi:type="dcterms:W3CDTF">2022-01-24T17:33:43Z</dcterms:created>
  <dcterms:modified xsi:type="dcterms:W3CDTF">2022-08-31T22:23:25Z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2022-01-24T19:59:01Z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5ae5d5a5-6d12-4b81-9f28-478146527b13</vt:lpwstr>
  </property>
  <property fmtid="{D5CDD505-2E9C-101B-9397-08002B2CF9AE}" pid="8" name="MSIP_Label_a2eef23d-2e95-4428-9a3c-2526d95b164a_ContentBits">
    <vt:lpwstr>0</vt:lpwstr>
  </property>
</Properties>
</file>